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racker" sheetId="1" r:id="rId4"/>
    <sheet state="visible" name="Instructions + Example" sheetId="2" r:id="rId5"/>
  </sheets>
  <definedNames/>
  <calcPr/>
</workbook>
</file>

<file path=xl/sharedStrings.xml><?xml version="1.0" encoding="utf-8"?>
<sst xmlns="http://schemas.openxmlformats.org/spreadsheetml/2006/main" count="25" uniqueCount="25">
  <si>
    <t>Tune</t>
  </si>
  <si>
    <t>S1</t>
  </si>
  <si>
    <t>Date 1</t>
  </si>
  <si>
    <t>S2</t>
  </si>
  <si>
    <t>Date 2</t>
  </si>
  <si>
    <t>S3</t>
  </si>
  <si>
    <t>Date 3</t>
  </si>
  <si>
    <t>S4</t>
  </si>
  <si>
    <t>Date 4</t>
  </si>
  <si>
    <t>S5</t>
  </si>
  <si>
    <t>Date 5</t>
  </si>
  <si>
    <t>S6</t>
  </si>
  <si>
    <t>Date 6</t>
  </si>
  <si>
    <t>S7</t>
  </si>
  <si>
    <t>Date 7</t>
  </si>
  <si>
    <t>S8</t>
  </si>
  <si>
    <t>Date 8</t>
  </si>
  <si>
    <t>Avg Recall</t>
  </si>
  <si>
    <t>Next Review</t>
  </si>
  <si>
    <t>Trend</t>
  </si>
  <si>
    <t>Notes</t>
  </si>
  <si>
    <t>You Are My Sunshine</t>
  </si>
  <si>
    <t>Bill Malley's Barndance</t>
  </si>
  <si>
    <t xml:space="preserve">🎻 Tune Memory Tracker — Spaced Repetition Edition
How it works:
1) List your tunes on the Tracker tab.
2) Each time you practice a tune, enter a recall level (1–5) in S1..S6 and the date next to it.
3) Colors show progress: Red (1–2), Yellow (3–4), Green (5).
4) "Next Review" suggests a specific date based on your latest level:
   - Levels 1–4 → practice the next day.
   - Level 5 → rest: skip 1 day, then 2 days, then 4 days (then repeat at 4 days).
   - The tracker will automatically tell you when to review the tune next if you enter the recall level and the date of practice.
Recall Levels:
1 Blank Slate — can't recall
2 Ghost Tune — you played it before but draw a blank
3 Patchy Memory — some parts appear (30–50%)
4 Almost There — full tune with effort (80–90%)
5 Locked In — flows naturally
Tips:
- Listening counts as practice. Keep your playlist going.
- End sessions by playing all your mental triggers (first phrases).
- Aim for short, regular sessions.
</t>
  </si>
  <si>
    <t>Example Row (on Tracker tab):
Tune: You Are My Sunshine
S1=2 (2025-11-10) → S2=3 (2025-11-12) → S3=4 (2025-11-15) → S4=5 (2025-11-17)
Next Review shows the exact date to play it again based on the spacing rules.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</si>
</sst>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m/d"/>
  </numFmts>
  <fonts count="4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  <scheme val="minor"/>
    </font>
    <font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EEEEEE"/>
        <bgColor rgb="FFEEEEE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1" fillId="0" fontId="1" numFmtId="0" xfId="0" applyAlignment="1" applyBorder="1" applyFont="1">
      <alignment horizontal="center" readingOrder="0" vertical="top"/>
    </xf>
    <xf borderId="1" fillId="2" fontId="1" numFmtId="0" xfId="0" applyBorder="1" applyFill="1" applyFont="1"/>
    <xf borderId="0" fillId="0" fontId="2" numFmtId="0" xfId="0" applyFont="1"/>
    <xf borderId="0" fillId="0" fontId="3" numFmtId="164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0" fontId="3" numFmtId="164" xfId="0" applyFont="1" applyNumberFormat="1"/>
    <xf borderId="0" fillId="0" fontId="3" numFmtId="0" xfId="0" applyAlignment="1" applyFont="1">
      <alignment shrinkToFit="0" wrapText="1"/>
    </xf>
    <xf borderId="0" fillId="0" fontId="2" numFmtId="164" xfId="0" applyFont="1" applyNumberFormat="1"/>
    <xf borderId="0" fillId="0" fontId="3" numFmtId="165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0" fontId="2" numFmtId="0" xfId="0" applyFont="1"/>
  </cellXfs>
  <cellStyles count="1">
    <cellStyle xfId="0" name="Normal" builtinId="0"/>
  </cellStyles>
  <dxfs count="7">
    <dxf>
      <font/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C6EFCE"/>
          <bgColor rgb="FFC6EFCE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CCA677"/>
          <bgColor rgb="FFCCA677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2EB"/>
          <bgColor rgb="FFF8F2EB"/>
        </patternFill>
      </fill>
      <border/>
    </dxf>
  </dxfs>
  <tableStyles count="1">
    <tableStyle count="3" pivot="0" name="Tracker-style">
      <tableStyleElement dxfId="4" type="headerRow"/>
      <tableStyleElement dxfId="5" type="firstRowStripe"/>
      <tableStyleElement dxfId="6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1:AE1000" displayName="Table_1" name="Table_1" id="1">
  <tableColumns count="31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</tableColumns>
  <tableStyleInfo name="Tracker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0"/>
  <cols>
    <col customWidth="1" min="1" max="1" width="28.71"/>
    <col customWidth="1" min="2" max="2" width="5.71"/>
    <col customWidth="1" min="3" max="3" width="15.14"/>
    <col customWidth="1" min="4" max="4" width="5.71"/>
    <col customWidth="1" min="5" max="5" width="12.71"/>
    <col customWidth="1" min="6" max="6" width="5.71"/>
    <col customWidth="1" min="7" max="7" width="12.71"/>
    <col customWidth="1" min="8" max="8" width="5.71"/>
    <col customWidth="1" min="9" max="9" width="12.71"/>
    <col customWidth="1" min="10" max="10" width="5.71"/>
    <col customWidth="1" min="11" max="11" width="12.71"/>
    <col customWidth="1" min="12" max="12" width="5.71"/>
    <col customWidth="1" min="13" max="13" width="12.71"/>
    <col customWidth="1" min="14" max="14" width="5.71"/>
    <col customWidth="1" min="15" max="15" width="12.71"/>
    <col customWidth="1" min="16" max="16" width="5.71"/>
    <col customWidth="1" min="17" max="17" width="12.71"/>
    <col customWidth="1" min="18" max="18" width="11.71"/>
    <col customWidth="1" min="19" max="19" width="13.71"/>
    <col customWidth="1" min="20" max="20" width="10.71"/>
    <col customWidth="1" min="21" max="21" width="68.14"/>
    <col customWidth="1" hidden="1" min="22" max="31" width="8.71"/>
  </cols>
  <sheetData>
    <row r="1" ht="19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3"/>
      <c r="W1" s="3"/>
      <c r="X1" s="3"/>
      <c r="Y1" s="3"/>
      <c r="Z1" s="3"/>
      <c r="AA1" s="3"/>
      <c r="AB1" s="3"/>
      <c r="AC1" s="3"/>
      <c r="AD1" s="3"/>
      <c r="AE1" s="3"/>
    </row>
    <row r="2">
      <c r="A2" s="4" t="s">
        <v>21</v>
      </c>
      <c r="B2" s="4">
        <v>2.0</v>
      </c>
      <c r="C2" s="5">
        <v>45964.0</v>
      </c>
      <c r="D2" s="4">
        <v>3.0</v>
      </c>
      <c r="E2" s="5">
        <v>45965.0</v>
      </c>
      <c r="F2" s="6">
        <v>2.0</v>
      </c>
      <c r="G2" s="5">
        <v>45966.0</v>
      </c>
      <c r="H2" s="6">
        <v>2.0</v>
      </c>
      <c r="I2" s="5">
        <v>45967.0</v>
      </c>
      <c r="J2" s="6">
        <v>3.0</v>
      </c>
      <c r="K2" s="5">
        <v>45969.0</v>
      </c>
      <c r="L2" s="6">
        <v>4.0</v>
      </c>
      <c r="M2" s="5">
        <v>45972.0</v>
      </c>
      <c r="N2" s="6">
        <v>5.0</v>
      </c>
      <c r="O2" s="5">
        <v>45972.0</v>
      </c>
      <c r="P2" s="6">
        <v>5.0</v>
      </c>
      <c r="Q2" s="5">
        <v>45974.0</v>
      </c>
      <c r="R2" s="4">
        <f>IFERROR(__xludf.DUMMYFUNCTION("IF(COUNTA(B2,D2,F2,H2,J2,L2)=0,"""", AVERAGE(FILTER({B2,D2,F2,H2,J2,L2},{B2,D2,F2,H2,J2,L2}&lt;&gt;"""")))"),2.6666666666666665)</f>
        <v>2.666666667</v>
      </c>
      <c r="S2" s="7">
        <f>IFERROR(__xludf.DUMMYFUNCTION("IF(
  COUNTA({C2,E2,G2,I2,K2,M2,O2,Q2})=0,"""",
  INDEX(
    FILTER(IFERROR(DATEVALUE({C2,E2,G2,I2,K2,M2,O2,Q2}),{C2,E2,G2,I2,K2,M2,O2,Q2}), {C2,E2,G2,I2,K2,M2,O2,Q2}&lt;&gt;""""),
    COUNTA(FILTER({C2,E2,G2,I2,K2,M2,O2,Q2},{C2,E2,G2,I2,K2,M2,O2,Q2}&lt;&gt;""""))
  "&amp;")
  +
  IF(
    INDEX(
      FILTER({B2,D2,F2,H2,J2,L2,N2,P2},{B2,D2,F2,H2,J2,L2,N2,P2}&lt;&gt;""""), 
      COUNTA(FILTER({B2,D2,F2,H2,J2,L2,N2,P2},{B2,D2,F2,H2,J2,L2,N2,P2}&lt;&gt;""""))
    )&lt;5,
    1,
    CHOOSE(MIN(3,COUNTIF({B2,D2,F2,H2,J2,L2,N2,P2},5)),2,3,5)
"&amp;"  )
)
"),45977.0)</f>
        <v>45977</v>
      </c>
      <c r="T2" s="4" t="str">
        <f>IFERROR(__xludf.DUMMYFUNCTION("IF(
  COUNT({B2,D2,F2,H2,J2,L2, N2, P2})&lt;2,
  """",
  SPARKLINE( TOCOL({B2,D2,F2,H2,J2,L2, N2, P2}, 1) )
)
"),"")</f>
        <v/>
      </c>
      <c r="U2" s="8"/>
      <c r="V2" s="4">
        <f t="shared" ref="V2:W2" si="1">IF(L2&lt;&gt;"",L2,IF(J2&lt;&gt;"",J2,IF(H2&lt;&gt;"",H2,IF(F2&lt;&gt;"",F2,IF(D2&lt;&gt;"",D2,IF(B2&lt;&gt;"",B2,""))))))
</f>
        <v>4</v>
      </c>
      <c r="W2" s="9">
        <f t="shared" si="1"/>
        <v>45972</v>
      </c>
      <c r="X2" s="4">
        <f t="array" ref="X2">COUNTIF({B2,D2,F2,H2,J2,L2},5)</f>
        <v>0</v>
      </c>
      <c r="Y2" s="4">
        <f>IF(V2="","", IF(V2&lt;5,1, CHOOSE(MIN(3,X2),1,2,4)))
</f>
        <v>1</v>
      </c>
      <c r="Z2" s="4">
        <f t="shared" ref="Z2:Z21" si="3">B2</f>
        <v>2</v>
      </c>
      <c r="AA2" s="4">
        <f t="shared" ref="AA2:AA21" si="4">D2</f>
        <v>3</v>
      </c>
      <c r="AB2" s="4">
        <f t="shared" ref="AB2:AB21" si="5">F2</f>
        <v>2</v>
      </c>
      <c r="AC2" s="4">
        <f t="shared" ref="AC2:AC21" si="6">H2</f>
        <v>2</v>
      </c>
      <c r="AD2" s="4">
        <f t="shared" ref="AD2:AD21" si="7">J2</f>
        <v>3</v>
      </c>
      <c r="AE2" s="4">
        <f t="shared" ref="AE2:AE21" si="8">L2</f>
        <v>4</v>
      </c>
    </row>
    <row r="3">
      <c r="A3" s="6" t="s">
        <v>22</v>
      </c>
      <c r="B3" s="6">
        <v>3.0</v>
      </c>
      <c r="C3" s="5">
        <v>45976.0</v>
      </c>
      <c r="D3" s="6">
        <v>4.0</v>
      </c>
      <c r="E3" s="5">
        <v>45977.0</v>
      </c>
      <c r="F3" s="6">
        <v>5.0</v>
      </c>
      <c r="G3" s="5">
        <v>45978.0</v>
      </c>
      <c r="H3" s="6">
        <v>5.0</v>
      </c>
      <c r="I3" s="10">
        <v>45978.0</v>
      </c>
      <c r="J3" s="4"/>
      <c r="K3" s="7"/>
      <c r="L3" s="4"/>
      <c r="M3" s="7"/>
      <c r="N3" s="4"/>
      <c r="O3" s="7"/>
      <c r="P3" s="4"/>
      <c r="Q3" s="7"/>
      <c r="R3" s="4">
        <f>IFERROR(__xludf.DUMMYFUNCTION("IF(COUNTA(B3,D3,F3,H3,J3,L3)=0,"""", AVERAGE(FILTER({B3,D3,F3,H3,J3,L3},{B3,D3,F3,H3,J3,L3}&lt;&gt;"""")))"),4.25)</f>
        <v>4.25</v>
      </c>
      <c r="S3" s="7">
        <f>IFERROR(__xludf.DUMMYFUNCTION("IF(
  COUNTA({C3,E3,G3,I3,K3,M3,O3,Q3})=0,"""",
  INDEX(
    FILTER(IFERROR(DATEVALUE({C3,E3,G3,I3,K3,M3,O3,Q3}),{C3,E3,G3,I3,K3,M3,O3,Q3}), {C3,E3,G3,I3,K3,M3,O3,Q3}&lt;&gt;""""),
    COUNTA(FILTER({C3,E3,G3,I3,K3,M3,O3,Q3},{C3,E3,G3,I3,K3,M3,O3,Q3}&lt;&gt;""""))
  "&amp;")
  +
  IF(
    INDEX(
      FILTER({B3,D3,F3,H3,J3,L3,N3,P3},{B3,D3,F3,H3,J3,L3,N3,P3}&lt;&gt;""""), 
      COUNTA(FILTER({B3,D3,F3,H3,J3,L3,N3,P3},{B3,D3,F3,H3,J3,L3,N3,P3}&lt;&gt;""""))
    )&lt;5,
    1,
    CHOOSE(MIN(3,COUNTIF({B3,D3,F3,H3,J3,L3,N3,P3},5)),2,3,5)
"&amp;"  )
)
"),45981.0)</f>
        <v>45981</v>
      </c>
      <c r="T3" s="4" t="str">
        <f>IFERROR(__xludf.DUMMYFUNCTION("IF(
  COUNT({B3,D3,F3,H3,J3,L3})&lt;2,
  """",
  SPARKLINE( TOCOL({B3,D3,F3,H3,J3,L3}, 1) )
)
"),"")</f>
        <v/>
      </c>
      <c r="U3" s="8"/>
      <c r="V3" s="4">
        <f t="shared" ref="V3:W3" si="2">IF(COUNTA(B3,D3,F3,H3,J3,L3)=0,"",LOOKUP(2,1/(CHOOSE({1,2,3,4,5,6},B3,D3,F3,H3,J3,L3)&lt;&gt;""),CHOOSE({1,2,3,4,5,6},B3,D3,F3,H3,J3,L3)))</f>
        <v>3</v>
      </c>
      <c r="W3" s="9">
        <f t="shared" si="2"/>
        <v>45976</v>
      </c>
      <c r="X3" s="4">
        <f t="shared" ref="X3:X21" si="10">COUNTIF(CHOOSE({1,2,3,4,5,6},B3,D3,F3,H3,J3,L3),5)</f>
        <v>0</v>
      </c>
      <c r="Y3" s="4">
        <f t="shared" ref="Y3:Y21" si="11">IF(V3="","",IF(V3&lt;5,1,CHOOSE(MIN(3,X3),1,2,4)))</f>
        <v>1</v>
      </c>
      <c r="Z3" s="4">
        <f t="shared" si="3"/>
        <v>3</v>
      </c>
      <c r="AA3" s="4">
        <f t="shared" si="4"/>
        <v>4</v>
      </c>
      <c r="AB3" s="4">
        <f t="shared" si="5"/>
        <v>5</v>
      </c>
      <c r="AC3" s="4">
        <f t="shared" si="6"/>
        <v>5</v>
      </c>
      <c r="AD3" s="4" t="str">
        <f t="shared" si="7"/>
        <v/>
      </c>
      <c r="AE3" s="4" t="str">
        <f t="shared" si="8"/>
        <v/>
      </c>
    </row>
    <row r="4">
      <c r="A4" s="4"/>
      <c r="B4" s="4"/>
      <c r="C4" s="7"/>
      <c r="D4" s="4"/>
      <c r="E4" s="7"/>
      <c r="F4" s="4"/>
      <c r="G4" s="7"/>
      <c r="H4" s="4"/>
      <c r="I4" s="7"/>
      <c r="J4" s="4"/>
      <c r="K4" s="7"/>
      <c r="L4" s="4"/>
      <c r="M4" s="7"/>
      <c r="N4" s="4"/>
      <c r="O4" s="7"/>
      <c r="P4" s="4"/>
      <c r="Q4" s="7"/>
      <c r="R4" s="4" t="str">
        <f>IFERROR(__xludf.DUMMYFUNCTION("IF(COUNTA(B4,D4,F4,H4,J4,L4)=0,"""", AVERAGE(FILTER({B4,D4,F4,H4,J4,L4},{B4,D4,F4,H4,J4,L4}&lt;&gt;"""")))"),"")</f>
        <v/>
      </c>
      <c r="S4" s="7" t="str">
        <f>IFERROR(__xludf.DUMMYFUNCTION("IF(
  COUNTA({C4,E4,G4,I4,K4,M4,O4,Q4})=0,"""",
  INDEX(
    FILTER(IFERROR(DATEVALUE({C4,E4,G4,I4,K4,M4,O4,Q4}),{C4,E4,G4,I4,K4,M4,O4,Q4}), {C4,E4,G4,I4,K4,M4,O4,Q4}&lt;&gt;""""),
    COUNTA(FILTER({C4,E4,G4,I4,K4,M4,O4,Q4},{C4,E4,G4,I4,K4,M4,O4,Q4}&lt;&gt;""""))
  "&amp;")
  +
  IF(
    INDEX(
      FILTER({B4,D4,F4,H4,J4,L4,N4,P4},{B4,D4,F4,H4,J4,L4,N4,P4}&lt;&gt;""""), 
      COUNTA(FILTER({B4,D4,F4,H4,J4,L4,N4,P4},{B4,D4,F4,H4,J4,L4,N4,P4}&lt;&gt;""""))
    )&lt;5,
    1,
    CHOOSE(MIN(3,COUNTIF({B4,D4,F4,H4,J4,L4,N4,P4},5)),2,3,5)
"&amp;"  )
)
"),"")</f>
        <v/>
      </c>
      <c r="T4" s="4" t="str">
        <f>IFERROR(__xludf.DUMMYFUNCTION("IF(
  COUNT({B4,D4,F4,H4,J4,L4})&lt;2,
  """",
  SPARKLINE( TOCOL({B4,D4,F4,H4,J4,L4}, 1) )
)
"),"")</f>
        <v/>
      </c>
      <c r="U4" s="8"/>
      <c r="V4" s="4" t="str">
        <f t="shared" ref="V4:W4" si="9">IF(COUNTA(B4,D4,F4,H4,J4,L4)=0,"",LOOKUP(2,1/(CHOOSE({1,2,3,4,5,6},B4,D4,F4,H4,J4,L4)&lt;&gt;""),CHOOSE({1,2,3,4,5,6},B4,D4,F4,H4,J4,L4)))</f>
        <v/>
      </c>
      <c r="W4" s="4" t="str">
        <f t="shared" si="9"/>
        <v/>
      </c>
      <c r="X4" s="4">
        <f t="shared" si="10"/>
        <v>0</v>
      </c>
      <c r="Y4" s="4" t="str">
        <f t="shared" si="11"/>
        <v/>
      </c>
      <c r="Z4" s="4" t="str">
        <f t="shared" si="3"/>
        <v/>
      </c>
      <c r="AA4" s="4" t="str">
        <f t="shared" si="4"/>
        <v/>
      </c>
      <c r="AB4" s="4" t="str">
        <f t="shared" si="5"/>
        <v/>
      </c>
      <c r="AC4" s="4" t="str">
        <f t="shared" si="6"/>
        <v/>
      </c>
      <c r="AD4" s="4" t="str">
        <f t="shared" si="7"/>
        <v/>
      </c>
      <c r="AE4" s="4" t="str">
        <f t="shared" si="8"/>
        <v/>
      </c>
    </row>
    <row r="5">
      <c r="A5" s="4"/>
      <c r="B5" s="4"/>
      <c r="C5" s="7"/>
      <c r="D5" s="4"/>
      <c r="E5" s="7"/>
      <c r="F5" s="4"/>
      <c r="G5" s="7"/>
      <c r="H5" s="4"/>
      <c r="I5" s="7"/>
      <c r="J5" s="4"/>
      <c r="K5" s="7"/>
      <c r="L5" s="4"/>
      <c r="M5" s="7"/>
      <c r="N5" s="4"/>
      <c r="O5" s="7"/>
      <c r="P5" s="4"/>
      <c r="Q5" s="7"/>
      <c r="R5" s="4" t="str">
        <f>IFERROR(__xludf.DUMMYFUNCTION("IF(COUNTA(B5,D5,F5,H5,J5,L5)=0,"""", AVERAGE(FILTER({B5,D5,F5,H5,J5,L5},{B5,D5,F5,H5,J5,L5}&lt;&gt;"""")))"),"")</f>
        <v/>
      </c>
      <c r="S5" s="7" t="str">
        <f>IFERROR(__xludf.DUMMYFUNCTION("IF(
  COUNTA({C5,E5,G5,I5,K5,M5,O5,Q5})=0,"""",
  INDEX(
    FILTER(IFERROR(DATEVALUE({C5,E5,G5,I5,K5,M5,O5,Q5}),{C5,E5,G5,I5,K5,M5,O5,Q5}), {C5,E5,G5,I5,K5,M5,O5,Q5}&lt;&gt;""""),
    COUNTA(FILTER({C5,E5,G5,I5,K5,M5,O5,Q5},{C5,E5,G5,I5,K5,M5,O5,Q5}&lt;&gt;""""))
  "&amp;")
  +
  IF(
    INDEX(
      FILTER({B5,D5,F5,H5,J5,L5,N5,P5},{B5,D5,F5,H5,J5,L5,N5,P5}&lt;&gt;""""), 
      COUNTA(FILTER({B5,D5,F5,H5,J5,L5,N5,P5},{B5,D5,F5,H5,J5,L5,N5,P5}&lt;&gt;""""))
    )&lt;5,
    1,
    CHOOSE(MIN(3,COUNTIF({B5,D5,F5,H5,J5,L5,N5,P5},5)),2,3,5)
"&amp;"  )
)
"),"")</f>
        <v/>
      </c>
      <c r="T5" s="4" t="str">
        <f>IFERROR(__xludf.DUMMYFUNCTION("IF(
  COUNT({B5,D5,F5,H5,J5,L5})&lt;2,
  """",
  SPARKLINE( TOCOL({B5,D5,F5,H5,J5,L5}, 1) )
)
"),"")</f>
        <v/>
      </c>
      <c r="U5" s="8"/>
      <c r="V5" s="4" t="str">
        <f t="shared" ref="V5:W5" si="12">IF(COUNTA(B5,D5,F5,H5,J5,L5)=0,"",LOOKUP(2,1/(CHOOSE({1,2,3,4,5,6},B5,D5,F5,H5,J5,L5)&lt;&gt;""),CHOOSE({1,2,3,4,5,6},B5,D5,F5,H5,J5,L5)))</f>
        <v/>
      </c>
      <c r="W5" s="4" t="str">
        <f t="shared" si="12"/>
        <v/>
      </c>
      <c r="X5" s="4">
        <f t="shared" si="10"/>
        <v>0</v>
      </c>
      <c r="Y5" s="4" t="str">
        <f t="shared" si="11"/>
        <v/>
      </c>
      <c r="Z5" s="4" t="str">
        <f t="shared" si="3"/>
        <v/>
      </c>
      <c r="AA5" s="4" t="str">
        <f t="shared" si="4"/>
        <v/>
      </c>
      <c r="AB5" s="4" t="str">
        <f t="shared" si="5"/>
        <v/>
      </c>
      <c r="AC5" s="4" t="str">
        <f t="shared" si="6"/>
        <v/>
      </c>
      <c r="AD5" s="4" t="str">
        <f t="shared" si="7"/>
        <v/>
      </c>
      <c r="AE5" s="4" t="str">
        <f t="shared" si="8"/>
        <v/>
      </c>
    </row>
    <row r="6">
      <c r="A6" s="4"/>
      <c r="B6" s="4"/>
      <c r="C6" s="7"/>
      <c r="D6" s="4"/>
      <c r="E6" s="7"/>
      <c r="F6" s="4"/>
      <c r="G6" s="7"/>
      <c r="H6" s="4"/>
      <c r="I6" s="7"/>
      <c r="J6" s="4"/>
      <c r="K6" s="7"/>
      <c r="L6" s="4"/>
      <c r="M6" s="7"/>
      <c r="N6" s="4"/>
      <c r="O6" s="7"/>
      <c r="P6" s="4"/>
      <c r="Q6" s="7"/>
      <c r="R6" s="4" t="str">
        <f>IFERROR(__xludf.DUMMYFUNCTION("IF(COUNTA(B6,D6,F6,H6,J6,L6)=0,"""", AVERAGE(FILTER({B6,D6,F6,H6,J6,L6},{B6,D6,F6,H6,J6,L6}&lt;&gt;"""")))"),"")</f>
        <v/>
      </c>
      <c r="S6" s="7" t="str">
        <f>IFERROR(__xludf.DUMMYFUNCTION("IF(
  COUNTA({C6,E6,G6,I6,K6,M6,O6,Q6})=0,"""",
  INDEX(
    FILTER(IFERROR(DATEVALUE({C6,E6,G6,I6,K6,M6,O6,Q6}),{C6,E6,G6,I6,K6,M6,O6,Q6}), {C6,E6,G6,I6,K6,M6,O6,Q6}&lt;&gt;""""),
    COUNTA(FILTER({C6,E6,G6,I6,K6,M6,O6,Q6},{C6,E6,G6,I6,K6,M6,O6,Q6}&lt;&gt;""""))
  "&amp;")
  +
  IF(
    INDEX(
      FILTER({B6,D6,F6,H6,J6,L6,N6,P6},{B6,D6,F6,H6,J6,L6,N6,P6}&lt;&gt;""""), 
      COUNTA(FILTER({B6,D6,F6,H6,J6,L6,N6,P6},{B6,D6,F6,H6,J6,L6,N6,P6}&lt;&gt;""""))
    )&lt;5,
    1,
    CHOOSE(MIN(3,COUNTIF({B6,D6,F6,H6,J6,L6,N6,P6},5)),2,3,5)
"&amp;"  )
)
"),"")</f>
        <v/>
      </c>
      <c r="T6" s="4" t="str">
        <f>IFERROR(__xludf.DUMMYFUNCTION("IF(
  COUNT({B6,D6,F6,H6,J6,L6})&lt;2,
  """",
  SPARKLINE( TOCOL({B6,D6,F6,H6,J6,L6}, 1) )
)
"),"")</f>
        <v/>
      </c>
      <c r="U6" s="8"/>
      <c r="V6" s="4" t="str">
        <f t="shared" ref="V6:W6" si="13">IF(COUNTA(B6,D6,F6,H6,J6,L6)=0,"",LOOKUP(2,1/(CHOOSE({1,2,3,4,5,6},B6,D6,F6,H6,J6,L6)&lt;&gt;""),CHOOSE({1,2,3,4,5,6},B6,D6,F6,H6,J6,L6)))</f>
        <v/>
      </c>
      <c r="W6" s="4" t="str">
        <f t="shared" si="13"/>
        <v/>
      </c>
      <c r="X6" s="4">
        <f t="shared" si="10"/>
        <v>0</v>
      </c>
      <c r="Y6" s="4" t="str">
        <f t="shared" si="11"/>
        <v/>
      </c>
      <c r="Z6" s="4" t="str">
        <f t="shared" si="3"/>
        <v/>
      </c>
      <c r="AA6" s="4" t="str">
        <f t="shared" si="4"/>
        <v/>
      </c>
      <c r="AB6" s="4" t="str">
        <f t="shared" si="5"/>
        <v/>
      </c>
      <c r="AC6" s="4" t="str">
        <f t="shared" si="6"/>
        <v/>
      </c>
      <c r="AD6" s="4" t="str">
        <f t="shared" si="7"/>
        <v/>
      </c>
      <c r="AE6" s="4" t="str">
        <f t="shared" si="8"/>
        <v/>
      </c>
    </row>
    <row r="7">
      <c r="A7" s="4"/>
      <c r="B7" s="4"/>
      <c r="C7" s="7"/>
      <c r="D7" s="4"/>
      <c r="E7" s="7"/>
      <c r="F7" s="4"/>
      <c r="G7" s="7"/>
      <c r="H7" s="4"/>
      <c r="I7" s="7"/>
      <c r="J7" s="4"/>
      <c r="K7" s="7"/>
      <c r="L7" s="4"/>
      <c r="M7" s="7"/>
      <c r="N7" s="4"/>
      <c r="O7" s="7"/>
      <c r="P7" s="4"/>
      <c r="Q7" s="7"/>
      <c r="R7" s="4" t="str">
        <f>IFERROR(__xludf.DUMMYFUNCTION("IF(COUNTA(B7,D7,F7,H7,J7,L7)=0,"""", AVERAGE(FILTER({B7,D7,F7,H7,J7,L7},{B7,D7,F7,H7,J7,L7}&lt;&gt;"""")))"),"")</f>
        <v/>
      </c>
      <c r="S7" s="7" t="str">
        <f>IFERROR(__xludf.DUMMYFUNCTION("IF(
  COUNTA({C7,E7,G7,I7,K7,M7,O7,Q7})=0,"""",
  INDEX(
    FILTER(IFERROR(DATEVALUE({C7,E7,G7,I7,K7,M7,O7,Q7}),{C7,E7,G7,I7,K7,M7,O7,Q7}), {C7,E7,G7,I7,K7,M7,O7,Q7}&lt;&gt;""""),
    COUNTA(FILTER({C7,E7,G7,I7,K7,M7,O7,Q7},{C7,E7,G7,I7,K7,M7,O7,Q7}&lt;&gt;""""))
  "&amp;")
  +
  IF(
    INDEX(
      FILTER({B7,D7,F7,H7,J7,L7,N7,P7},{B7,D7,F7,H7,J7,L7,N7,P7}&lt;&gt;""""), 
      COUNTA(FILTER({B7,D7,F7,H7,J7,L7,N7,P7},{B7,D7,F7,H7,J7,L7,N7,P7}&lt;&gt;""""))
    )&lt;5,
    1,
    CHOOSE(MIN(3,COUNTIF({B7,D7,F7,H7,J7,L7,N7,P7},5)),2,3,5)
"&amp;"  )
)
"),"")</f>
        <v/>
      </c>
      <c r="T7" s="4" t="str">
        <f>IFERROR(__xludf.DUMMYFUNCTION("IF(
  COUNT({B7,D7,F7,H7,J7,L7})&lt;2,
  """",
  SPARKLINE( TOCOL({B7,D7,F7,H7,J7,L7}, 1) )
)
"),"")</f>
        <v/>
      </c>
      <c r="U7" s="8"/>
      <c r="V7" s="4" t="str">
        <f t="shared" ref="V7:W7" si="14">IF(COUNTA(B7,D7,F7,H7,J7,L7)=0,"",LOOKUP(2,1/(CHOOSE({1,2,3,4,5,6},B7,D7,F7,H7,J7,L7)&lt;&gt;""),CHOOSE({1,2,3,4,5,6},B7,D7,F7,H7,J7,L7)))</f>
        <v/>
      </c>
      <c r="W7" s="4" t="str">
        <f t="shared" si="14"/>
        <v/>
      </c>
      <c r="X7" s="4">
        <f t="shared" si="10"/>
        <v>0</v>
      </c>
      <c r="Y7" s="4" t="str">
        <f t="shared" si="11"/>
        <v/>
      </c>
      <c r="Z7" s="4" t="str">
        <f t="shared" si="3"/>
        <v/>
      </c>
      <c r="AA7" s="4" t="str">
        <f t="shared" si="4"/>
        <v/>
      </c>
      <c r="AB7" s="4" t="str">
        <f t="shared" si="5"/>
        <v/>
      </c>
      <c r="AC7" s="4" t="str">
        <f t="shared" si="6"/>
        <v/>
      </c>
      <c r="AD7" s="4" t="str">
        <f t="shared" si="7"/>
        <v/>
      </c>
      <c r="AE7" s="4" t="str">
        <f t="shared" si="8"/>
        <v/>
      </c>
    </row>
    <row r="8">
      <c r="A8" s="4"/>
      <c r="B8" s="4"/>
      <c r="C8" s="7"/>
      <c r="D8" s="4"/>
      <c r="E8" s="7"/>
      <c r="F8" s="4"/>
      <c r="G8" s="7"/>
      <c r="H8" s="4"/>
      <c r="I8" s="7"/>
      <c r="J8" s="4"/>
      <c r="K8" s="7"/>
      <c r="L8" s="4"/>
      <c r="M8" s="7"/>
      <c r="N8" s="4"/>
      <c r="O8" s="7"/>
      <c r="P8" s="4"/>
      <c r="Q8" s="7"/>
      <c r="R8" s="4" t="str">
        <f>IFERROR(__xludf.DUMMYFUNCTION("IF(COUNTA(B8,D8,F8,H8,J8,L8)=0,"""", AVERAGE(FILTER({B8,D8,F8,H8,J8,L8},{B8,D8,F8,H8,J8,L8}&lt;&gt;"""")))"),"")</f>
        <v/>
      </c>
      <c r="S8" s="7" t="str">
        <f>IFERROR(__xludf.DUMMYFUNCTION("IF(
  COUNTA({C8,E8,G8,I8,K8,M8,O8,Q8})=0,"""",
  INDEX(
    FILTER(IFERROR(DATEVALUE({C8,E8,G8,I8,K8,M8,O8,Q8}),{C8,E8,G8,I8,K8,M8,O8,Q8}), {C8,E8,G8,I8,K8,M8,O8,Q8}&lt;&gt;""""),
    COUNTA(FILTER({C8,E8,G8,I8,K8,M8,O8,Q8},{C8,E8,G8,I8,K8,M8,O8,Q8}&lt;&gt;""""))
  "&amp;")
  +
  IF(
    INDEX(
      FILTER({B8,D8,F8,H8,J8,L8,N8,P8},{B8,D8,F8,H8,J8,L8,N8,P8}&lt;&gt;""""), 
      COUNTA(FILTER({B8,D8,F8,H8,J8,L8,N8,P8},{B8,D8,F8,H8,J8,L8,N8,P8}&lt;&gt;""""))
    )&lt;5,
    1,
    CHOOSE(MIN(3,COUNTIF({B8,D8,F8,H8,J8,L8,N8,P8},5)),2,3,5)
"&amp;"  )
)
"),"")</f>
        <v/>
      </c>
      <c r="T8" s="4" t="str">
        <f>IFERROR(__xludf.DUMMYFUNCTION("IF(
  COUNT({B8,D8,F8,H8,J8,L8})&lt;2,
  """",
  SPARKLINE( TOCOL({B8,D8,F8,H8,J8,L8}, 1) )
)
"),"")</f>
        <v/>
      </c>
      <c r="U8" s="8"/>
      <c r="V8" s="4" t="str">
        <f t="shared" ref="V8:W8" si="15">IF(COUNTA(B8,D8,F8,H8,J8,L8)=0,"",LOOKUP(2,1/(CHOOSE({1,2,3,4,5,6},B8,D8,F8,H8,J8,L8)&lt;&gt;""),CHOOSE({1,2,3,4,5,6},B8,D8,F8,H8,J8,L8)))</f>
        <v/>
      </c>
      <c r="W8" s="4" t="str">
        <f t="shared" si="15"/>
        <v/>
      </c>
      <c r="X8" s="4">
        <f t="shared" si="10"/>
        <v>0</v>
      </c>
      <c r="Y8" s="4" t="str">
        <f t="shared" si="11"/>
        <v/>
      </c>
      <c r="Z8" s="4" t="str">
        <f t="shared" si="3"/>
        <v/>
      </c>
      <c r="AA8" s="4" t="str">
        <f t="shared" si="4"/>
        <v/>
      </c>
      <c r="AB8" s="4" t="str">
        <f t="shared" si="5"/>
        <v/>
      </c>
      <c r="AC8" s="4" t="str">
        <f t="shared" si="6"/>
        <v/>
      </c>
      <c r="AD8" s="4" t="str">
        <f t="shared" si="7"/>
        <v/>
      </c>
      <c r="AE8" s="4" t="str">
        <f t="shared" si="8"/>
        <v/>
      </c>
    </row>
    <row r="9">
      <c r="A9" s="4"/>
      <c r="B9" s="4"/>
      <c r="C9" s="7"/>
      <c r="D9" s="4"/>
      <c r="E9" s="7"/>
      <c r="F9" s="4"/>
      <c r="G9" s="7"/>
      <c r="H9" s="4"/>
      <c r="I9" s="7"/>
      <c r="J9" s="4"/>
      <c r="K9" s="7"/>
      <c r="L9" s="4"/>
      <c r="M9" s="7"/>
      <c r="N9" s="4"/>
      <c r="O9" s="7"/>
      <c r="P9" s="4"/>
      <c r="Q9" s="7"/>
      <c r="R9" s="4" t="str">
        <f>IFERROR(__xludf.DUMMYFUNCTION("IF(COUNTA(B9,D9,F9,H9,J9,L9)=0,"""", AVERAGE(FILTER({B9,D9,F9,H9,J9,L9},{B9,D9,F9,H9,J9,L9}&lt;&gt;"""")))"),"")</f>
        <v/>
      </c>
      <c r="S9" s="7" t="str">
        <f>IFERROR(__xludf.DUMMYFUNCTION("IF(
  COUNTA({C9,E9,G9,I9,K9,M9,O9,Q9})=0,"""",
  INDEX(
    FILTER(IFERROR(DATEVALUE({C9,E9,G9,I9,K9,M9,O9,Q9}),{C9,E9,G9,I9,K9,M9,O9,Q9}), {C9,E9,G9,I9,K9,M9,O9,Q9}&lt;&gt;""""),
    COUNTA(FILTER({C9,E9,G9,I9,K9,M9,O9,Q9},{C9,E9,G9,I9,K9,M9,O9,Q9}&lt;&gt;""""))
  "&amp;")
  +
  IF(
    INDEX(
      FILTER({B9,D9,F9,H9,J9,L9,N9,P9},{B9,D9,F9,H9,J9,L9,N9,P9}&lt;&gt;""""), 
      COUNTA(FILTER({B9,D9,F9,H9,J9,L9,N9,P9},{B9,D9,F9,H9,J9,L9,N9,P9}&lt;&gt;""""))
    )&lt;5,
    1,
    CHOOSE(MIN(3,COUNTIF({B9,D9,F9,H9,J9,L9,N9,P9},5)),2,3,5)
"&amp;"  )
)
"),"")</f>
        <v/>
      </c>
      <c r="T9" s="4" t="str">
        <f>IFERROR(__xludf.DUMMYFUNCTION("IF(
  COUNT({B9,D9,F9,H9,J9,L9})&lt;2,
  """",
  SPARKLINE( TOCOL({B9,D9,F9,H9,J9,L9}, 1) )
)
"),"")</f>
        <v/>
      </c>
      <c r="U9" s="8"/>
      <c r="V9" s="4" t="str">
        <f t="shared" ref="V9:W9" si="16">IF(COUNTA(B9,D9,F9,H9,J9,L9)=0,"",LOOKUP(2,1/(CHOOSE({1,2,3,4,5,6},B9,D9,F9,H9,J9,L9)&lt;&gt;""),CHOOSE({1,2,3,4,5,6},B9,D9,F9,H9,J9,L9)))</f>
        <v/>
      </c>
      <c r="W9" s="4" t="str">
        <f t="shared" si="16"/>
        <v/>
      </c>
      <c r="X9" s="4">
        <f t="shared" si="10"/>
        <v>0</v>
      </c>
      <c r="Y9" s="4" t="str">
        <f t="shared" si="11"/>
        <v/>
      </c>
      <c r="Z9" s="4" t="str">
        <f t="shared" si="3"/>
        <v/>
      </c>
      <c r="AA9" s="4" t="str">
        <f t="shared" si="4"/>
        <v/>
      </c>
      <c r="AB9" s="4" t="str">
        <f t="shared" si="5"/>
        <v/>
      </c>
      <c r="AC9" s="4" t="str">
        <f t="shared" si="6"/>
        <v/>
      </c>
      <c r="AD9" s="4" t="str">
        <f t="shared" si="7"/>
        <v/>
      </c>
      <c r="AE9" s="4" t="str">
        <f t="shared" si="8"/>
        <v/>
      </c>
    </row>
    <row r="10">
      <c r="A10" s="4"/>
      <c r="B10" s="4"/>
      <c r="C10" s="7"/>
      <c r="D10" s="4"/>
      <c r="E10" s="7"/>
      <c r="F10" s="4"/>
      <c r="G10" s="7"/>
      <c r="H10" s="4"/>
      <c r="I10" s="7"/>
      <c r="J10" s="4"/>
      <c r="K10" s="7"/>
      <c r="L10" s="4"/>
      <c r="M10" s="7"/>
      <c r="N10" s="4"/>
      <c r="O10" s="7"/>
      <c r="P10" s="4"/>
      <c r="Q10" s="7"/>
      <c r="R10" s="4" t="str">
        <f>IFERROR(__xludf.DUMMYFUNCTION("IF(COUNTA(B10,D10,F10,H10,J10,L10)=0,"""", AVERAGE(FILTER({B10,D10,F10,H10,J10,L10},{B10,D10,F10,H10,J10,L10}&lt;&gt;"""")))"),"")</f>
        <v/>
      </c>
      <c r="S10" s="7" t="str">
        <f>IFERROR(__xludf.DUMMYFUNCTION("IF(
  COUNTA({C10,E10,G10,I10,K10,M10,O10,Q10})=0,"""",
  INDEX(
    FILTER(IFERROR(DATEVALUE({C10,E10,G10,I10,K10,M10,O10,Q10}),{C10,E10,G10,I10,K10,M10,O10,Q10}), {C10,E10,G10,I10,K10,M10,O10,Q10}&lt;&gt;""""),
    COUNTA(FILTER({C10,E10,G10,I10,K10,M10,O10,Q"&amp;"10},{C10,E10,G10,I10,K10,M10,O10,Q10}&lt;&gt;""""))
  )
  +
  IF(
    INDEX(
      FILTER({B10,D10,F10,H10,J10,L10,N10,P10},{B10,D10,F10,H10,J10,L10,N10,P10}&lt;&gt;""""), 
      COUNTA(FILTER({B10,D10,F10,H10,J10,L10,N10,P10},{B10,D10,F10,H10,J10,L10,N10,P10}&lt;&gt;"""")"&amp;")
    )&lt;5,
    1,
    CHOOSE(MIN(3,COUNTIF({B10,D10,F10,H10,J10,L10,N10,P10},5)),2,3,5)
  )
)
"),"")</f>
        <v/>
      </c>
      <c r="T10" s="4" t="str">
        <f>IFERROR(__xludf.DUMMYFUNCTION("IF(
  COUNT({B10,D10,F10,H10,J10,L10})&lt;2,
  """",
  SPARKLINE( TOCOL({B10,D10,F10,H10,J10,L10}, 1) )
)
"),"")</f>
        <v/>
      </c>
      <c r="U10" s="8"/>
      <c r="V10" s="4" t="str">
        <f t="shared" ref="V10:W10" si="17">IF(COUNTA(B10,D10,F10,H10,J10,L10)=0,"",LOOKUP(2,1/(CHOOSE({1,2,3,4,5,6},B10,D10,F10,H10,J10,L10)&lt;&gt;""),CHOOSE({1,2,3,4,5,6},B10,D10,F10,H10,J10,L10)))</f>
        <v/>
      </c>
      <c r="W10" s="4" t="str">
        <f t="shared" si="17"/>
        <v/>
      </c>
      <c r="X10" s="4">
        <f t="shared" si="10"/>
        <v>0</v>
      </c>
      <c r="Y10" s="4" t="str">
        <f t="shared" si="11"/>
        <v/>
      </c>
      <c r="Z10" s="4" t="str">
        <f t="shared" si="3"/>
        <v/>
      </c>
      <c r="AA10" s="4" t="str">
        <f t="shared" si="4"/>
        <v/>
      </c>
      <c r="AB10" s="4" t="str">
        <f t="shared" si="5"/>
        <v/>
      </c>
      <c r="AC10" s="4" t="str">
        <f t="shared" si="6"/>
        <v/>
      </c>
      <c r="AD10" s="4" t="str">
        <f t="shared" si="7"/>
        <v/>
      </c>
      <c r="AE10" s="4" t="str">
        <f t="shared" si="8"/>
        <v/>
      </c>
    </row>
    <row r="11">
      <c r="A11" s="4"/>
      <c r="B11" s="4"/>
      <c r="C11" s="7"/>
      <c r="D11" s="4"/>
      <c r="E11" s="7"/>
      <c r="F11" s="4"/>
      <c r="G11" s="7"/>
      <c r="H11" s="4"/>
      <c r="I11" s="7"/>
      <c r="J11" s="4"/>
      <c r="K11" s="7"/>
      <c r="L11" s="4"/>
      <c r="M11" s="7"/>
      <c r="N11" s="4"/>
      <c r="O11" s="7"/>
      <c r="P11" s="4"/>
      <c r="Q11" s="7"/>
      <c r="R11" s="4" t="str">
        <f>IFERROR(__xludf.DUMMYFUNCTION("IF(COUNTA(B11,D11,F11,H11,J11,L11)=0,"""", AVERAGE(FILTER({B11,D11,F11,H11,J11,L11},{B11,D11,F11,H11,J11,L11}&lt;&gt;"""")))"),"")</f>
        <v/>
      </c>
      <c r="S11" s="7" t="str">
        <f>IFERROR(__xludf.DUMMYFUNCTION("IF(
  COUNTA({C11,E11,G11,I11,K11,M11,O11,Q11})=0,"""",
  INDEX(
    FILTER(IFERROR(DATEVALUE({C11,E11,G11,I11,K11,M11,O11,Q11}),{C11,E11,G11,I11,K11,M11,O11,Q11}), {C11,E11,G11,I11,K11,M11,O11,Q11}&lt;&gt;""""),
    COUNTA(FILTER({C11,E11,G11,I11,K11,M11,O11,Q"&amp;"11},{C11,E11,G11,I11,K11,M11,O11,Q11}&lt;&gt;""""))
  )
  +
  IF(
    INDEX(
      FILTER({B11,D11,F11,H11,J11,L11,N11,P11},{B11,D11,F11,H11,J11,L11,N11,P11}&lt;&gt;""""), 
      COUNTA(FILTER({B11,D11,F11,H11,J11,L11,N11,P11},{B11,D11,F11,H11,J11,L11,N11,P11}&lt;&gt;"""")"&amp;")
    )&lt;5,
    1,
    CHOOSE(MIN(3,COUNTIF({B11,D11,F11,H11,J11,L11,N11,P11},5)),2,3,5)
  )
)
"),"")</f>
        <v/>
      </c>
      <c r="T11" s="4" t="str">
        <f>IFERROR(__xludf.DUMMYFUNCTION("IF(
  COUNT({B11,D11,F11,H11,J11,L11})&lt;2,
  """",
  SPARKLINE( TOCOL({B11,D11,F11,H11,J11,L11}, 1) )
)
"),"")</f>
        <v/>
      </c>
      <c r="U11" s="8"/>
      <c r="V11" s="4" t="str">
        <f t="shared" ref="V11:W11" si="18">IF(COUNTA(B11,D11,F11,H11,J11,L11)=0,"",LOOKUP(2,1/(CHOOSE({1,2,3,4,5,6},B11,D11,F11,H11,J11,L11)&lt;&gt;""),CHOOSE({1,2,3,4,5,6},B11,D11,F11,H11,J11,L11)))</f>
        <v/>
      </c>
      <c r="W11" s="4" t="str">
        <f t="shared" si="18"/>
        <v/>
      </c>
      <c r="X11" s="4">
        <f t="shared" si="10"/>
        <v>0</v>
      </c>
      <c r="Y11" s="4" t="str">
        <f t="shared" si="11"/>
        <v/>
      </c>
      <c r="Z11" s="4" t="str">
        <f t="shared" si="3"/>
        <v/>
      </c>
      <c r="AA11" s="4" t="str">
        <f t="shared" si="4"/>
        <v/>
      </c>
      <c r="AB11" s="4" t="str">
        <f t="shared" si="5"/>
        <v/>
      </c>
      <c r="AC11" s="4" t="str">
        <f t="shared" si="6"/>
        <v/>
      </c>
      <c r="AD11" s="4" t="str">
        <f t="shared" si="7"/>
        <v/>
      </c>
      <c r="AE11" s="4" t="str">
        <f t="shared" si="8"/>
        <v/>
      </c>
    </row>
    <row r="12">
      <c r="A12" s="4"/>
      <c r="B12" s="4"/>
      <c r="C12" s="7"/>
      <c r="D12" s="4"/>
      <c r="E12" s="7"/>
      <c r="F12" s="4"/>
      <c r="G12" s="7"/>
      <c r="H12" s="4"/>
      <c r="I12" s="7"/>
      <c r="J12" s="4"/>
      <c r="K12" s="7"/>
      <c r="L12" s="4"/>
      <c r="M12" s="7"/>
      <c r="N12" s="4"/>
      <c r="O12" s="7"/>
      <c r="P12" s="4"/>
      <c r="Q12" s="7"/>
      <c r="R12" s="4" t="str">
        <f>IFERROR(__xludf.DUMMYFUNCTION("IF(COUNTA(B12,D12,F12,H12,J12,L12)=0,"""", AVERAGE(FILTER({B12,D12,F12,H12,J12,L12},{B12,D12,F12,H12,J12,L12}&lt;&gt;"""")))"),"")</f>
        <v/>
      </c>
      <c r="S12" s="7" t="str">
        <f>IFERROR(__xludf.DUMMYFUNCTION("IF(
  COUNTA({C12,E12,G12,I12,K12,M12,O12,Q12})=0,"""",
  INDEX(
    FILTER(IFERROR(DATEVALUE({C12,E12,G12,I12,K12,M12,O12,Q12}),{C12,E12,G12,I12,K12,M12,O12,Q12}), {C12,E12,G12,I12,K12,M12,O12,Q12}&lt;&gt;""""),
    COUNTA(FILTER({C12,E12,G12,I12,K12,M12,O12,Q"&amp;"12},{C12,E12,G12,I12,K12,M12,O12,Q12}&lt;&gt;""""))
  )
  +
  IF(
    INDEX(
      FILTER({B12,D12,F12,H12,J12,L12,N12,P12},{B12,D12,F12,H12,J12,L12,N12,P12}&lt;&gt;""""), 
      COUNTA(FILTER({B12,D12,F12,H12,J12,L12,N12,P12},{B12,D12,F12,H12,J12,L12,N12,P12}&lt;&gt;"""")"&amp;")
    )&lt;5,
    1,
    CHOOSE(MIN(3,COUNTIF({B12,D12,F12,H12,J12,L12,N12,P12},5)),2,3,5)
  )
)
"),"")</f>
        <v/>
      </c>
      <c r="T12" s="4" t="str">
        <f>IFERROR(__xludf.DUMMYFUNCTION("IF(
  COUNT({B12,D12,F12,H12,J12,L12})&lt;2,
  """",
  SPARKLINE( TOCOL({B12,D12,F12,H12,J12,L12}, 1) )
)
"),"")</f>
        <v/>
      </c>
      <c r="U12" s="8"/>
      <c r="V12" s="4" t="str">
        <f t="shared" ref="V12:W12" si="19">IF(COUNTA(B12,D12,F12,H12,J12,L12)=0,"",LOOKUP(2,1/(CHOOSE({1,2,3,4,5,6},B12,D12,F12,H12,J12,L12)&lt;&gt;""),CHOOSE({1,2,3,4,5,6},B12,D12,F12,H12,J12,L12)))</f>
        <v/>
      </c>
      <c r="W12" s="4" t="str">
        <f t="shared" si="19"/>
        <v/>
      </c>
      <c r="X12" s="4">
        <f t="shared" si="10"/>
        <v>0</v>
      </c>
      <c r="Y12" s="4" t="str">
        <f t="shared" si="11"/>
        <v/>
      </c>
      <c r="Z12" s="4" t="str">
        <f t="shared" si="3"/>
        <v/>
      </c>
      <c r="AA12" s="4" t="str">
        <f t="shared" si="4"/>
        <v/>
      </c>
      <c r="AB12" s="4" t="str">
        <f t="shared" si="5"/>
        <v/>
      </c>
      <c r="AC12" s="4" t="str">
        <f t="shared" si="6"/>
        <v/>
      </c>
      <c r="AD12" s="4" t="str">
        <f t="shared" si="7"/>
        <v/>
      </c>
      <c r="AE12" s="4" t="str">
        <f t="shared" si="8"/>
        <v/>
      </c>
    </row>
    <row r="13">
      <c r="A13" s="4"/>
      <c r="B13" s="4"/>
      <c r="C13" s="7"/>
      <c r="D13" s="4"/>
      <c r="E13" s="7"/>
      <c r="F13" s="4"/>
      <c r="G13" s="7"/>
      <c r="H13" s="4"/>
      <c r="I13" s="7"/>
      <c r="J13" s="4"/>
      <c r="K13" s="7"/>
      <c r="L13" s="4"/>
      <c r="M13" s="7"/>
      <c r="N13" s="4"/>
      <c r="O13" s="7"/>
      <c r="P13" s="4"/>
      <c r="Q13" s="7"/>
      <c r="R13" s="4" t="str">
        <f>IFERROR(__xludf.DUMMYFUNCTION("IF(COUNTA(B13,D13,F13,H13,J13,L13)=0,"""", AVERAGE(FILTER({B13,D13,F13,H13,J13,L13},{B13,D13,F13,H13,J13,L13}&lt;&gt;"""")))"),"")</f>
        <v/>
      </c>
      <c r="S13" s="7" t="str">
        <f>IFERROR(__xludf.DUMMYFUNCTION("IF(
  COUNTA({C13,E13,G13,I13,K13,M13,O13,Q13})=0,"""",
  INDEX(
    FILTER(IFERROR(DATEVALUE({C13,E13,G13,I13,K13,M13,O13,Q13}),{C13,E13,G13,I13,K13,M13,O13,Q13}), {C13,E13,G13,I13,K13,M13,O13,Q13}&lt;&gt;""""),
    COUNTA(FILTER({C13,E13,G13,I13,K13,M13,O13,Q"&amp;"13},{C13,E13,G13,I13,K13,M13,O13,Q13}&lt;&gt;""""))
  )
  +
  IF(
    INDEX(
      FILTER({B13,D13,F13,H13,J13,L13,N13,P13},{B13,D13,F13,H13,J13,L13,N13,P13}&lt;&gt;""""), 
      COUNTA(FILTER({B13,D13,F13,H13,J13,L13,N13,P13},{B13,D13,F13,H13,J13,L13,N13,P13}&lt;&gt;"""")"&amp;")
    )&lt;5,
    1,
    CHOOSE(MIN(3,COUNTIF({B13,D13,F13,H13,J13,L13,N13,P13},5)),2,3,5)
  )
)
"),"")</f>
        <v/>
      </c>
      <c r="T13" s="4" t="str">
        <f>IFERROR(__xludf.DUMMYFUNCTION("IF(
  COUNT({B13,D13,F13,H13,J13,L13})&lt;2,
  """",
  SPARKLINE( TOCOL({B13,D13,F13,H13,J13,L13}, 1) )
)
"),"")</f>
        <v/>
      </c>
      <c r="U13" s="8"/>
      <c r="V13" s="4" t="str">
        <f t="shared" ref="V13:W13" si="20">IF(COUNTA(B13,D13,F13,H13,J13,L13)=0,"",LOOKUP(2,1/(CHOOSE({1,2,3,4,5,6},B13,D13,F13,H13,J13,L13)&lt;&gt;""),CHOOSE({1,2,3,4,5,6},B13,D13,F13,H13,J13,L13)))</f>
        <v/>
      </c>
      <c r="W13" s="4" t="str">
        <f t="shared" si="20"/>
        <v/>
      </c>
      <c r="X13" s="4">
        <f t="shared" si="10"/>
        <v>0</v>
      </c>
      <c r="Y13" s="4" t="str">
        <f t="shared" si="11"/>
        <v/>
      </c>
      <c r="Z13" s="4" t="str">
        <f t="shared" si="3"/>
        <v/>
      </c>
      <c r="AA13" s="4" t="str">
        <f t="shared" si="4"/>
        <v/>
      </c>
      <c r="AB13" s="4" t="str">
        <f t="shared" si="5"/>
        <v/>
      </c>
      <c r="AC13" s="4" t="str">
        <f t="shared" si="6"/>
        <v/>
      </c>
      <c r="AD13" s="4" t="str">
        <f t="shared" si="7"/>
        <v/>
      </c>
      <c r="AE13" s="4" t="str">
        <f t="shared" si="8"/>
        <v/>
      </c>
    </row>
    <row r="14">
      <c r="A14" s="4"/>
      <c r="B14" s="4"/>
      <c r="C14" s="7"/>
      <c r="D14" s="4"/>
      <c r="E14" s="7"/>
      <c r="F14" s="4"/>
      <c r="G14" s="7"/>
      <c r="H14" s="4"/>
      <c r="I14" s="7"/>
      <c r="J14" s="4"/>
      <c r="K14" s="7"/>
      <c r="L14" s="4"/>
      <c r="M14" s="7"/>
      <c r="N14" s="4"/>
      <c r="O14" s="7"/>
      <c r="P14" s="4"/>
      <c r="Q14" s="7"/>
      <c r="R14" s="4" t="str">
        <f>IFERROR(__xludf.DUMMYFUNCTION("IF(COUNTA(B14,D14,F14,H14,J14,L14)=0,"""", AVERAGE(FILTER({B14,D14,F14,H14,J14,L14},{B14,D14,F14,H14,J14,L14}&lt;&gt;"""")))"),"")</f>
        <v/>
      </c>
      <c r="S14" s="7" t="str">
        <f>IFERROR(__xludf.DUMMYFUNCTION("IF(
  COUNTA({C14,E14,G14,I14,K14,M14,O14,Q14})=0,"""",
  INDEX(
    FILTER(IFERROR(DATEVALUE({C14,E14,G14,I14,K14,M14,O14,Q14}),{C14,E14,G14,I14,K14,M14,O14,Q14}), {C14,E14,G14,I14,K14,M14,O14,Q14}&lt;&gt;""""),
    COUNTA(FILTER({C14,E14,G14,I14,K14,M14,O14,Q"&amp;"14},{C14,E14,G14,I14,K14,M14,O14,Q14}&lt;&gt;""""))
  )
  +
  IF(
    INDEX(
      FILTER({B14,D14,F14,H14,J14,L14,N14,P14},{B14,D14,F14,H14,J14,L14,N14,P14}&lt;&gt;""""), 
      COUNTA(FILTER({B14,D14,F14,H14,J14,L14,N14,P14},{B14,D14,F14,H14,J14,L14,N14,P14}&lt;&gt;"""")"&amp;")
    )&lt;5,
    1,
    CHOOSE(MIN(3,COUNTIF({B14,D14,F14,H14,J14,L14,N14,P14},5)),2,3,5)
  )
)
"),"")</f>
        <v/>
      </c>
      <c r="T14" s="4" t="str">
        <f>IFERROR(__xludf.DUMMYFUNCTION("IF(
  COUNT({B14,D14,F14,H14,J14,L14})&lt;2,
  """",
  SPARKLINE( TOCOL({B14,D14,F14,H14,J14,L14}, 1) )
)
"),"")</f>
        <v/>
      </c>
      <c r="U14" s="8"/>
      <c r="V14" s="4" t="str">
        <f t="shared" ref="V14:W14" si="21">IF(COUNTA(B14,D14,F14,H14,J14,L14)=0,"",LOOKUP(2,1/(CHOOSE({1,2,3,4,5,6},B14,D14,F14,H14,J14,L14)&lt;&gt;""),CHOOSE({1,2,3,4,5,6},B14,D14,F14,H14,J14,L14)))</f>
        <v/>
      </c>
      <c r="W14" s="4" t="str">
        <f t="shared" si="21"/>
        <v/>
      </c>
      <c r="X14" s="4">
        <f t="shared" si="10"/>
        <v>0</v>
      </c>
      <c r="Y14" s="4" t="str">
        <f t="shared" si="11"/>
        <v/>
      </c>
      <c r="Z14" s="4" t="str">
        <f t="shared" si="3"/>
        <v/>
      </c>
      <c r="AA14" s="4" t="str">
        <f t="shared" si="4"/>
        <v/>
      </c>
      <c r="AB14" s="4" t="str">
        <f t="shared" si="5"/>
        <v/>
      </c>
      <c r="AC14" s="4" t="str">
        <f t="shared" si="6"/>
        <v/>
      </c>
      <c r="AD14" s="4" t="str">
        <f t="shared" si="7"/>
        <v/>
      </c>
      <c r="AE14" s="4" t="str">
        <f t="shared" si="8"/>
        <v/>
      </c>
    </row>
    <row r="15">
      <c r="A15" s="4"/>
      <c r="B15" s="4"/>
      <c r="C15" s="7"/>
      <c r="D15" s="4"/>
      <c r="E15" s="7"/>
      <c r="F15" s="4"/>
      <c r="G15" s="7"/>
      <c r="H15" s="4"/>
      <c r="I15" s="7"/>
      <c r="J15" s="4"/>
      <c r="K15" s="7"/>
      <c r="L15" s="4"/>
      <c r="M15" s="7"/>
      <c r="N15" s="4"/>
      <c r="O15" s="7"/>
      <c r="P15" s="4"/>
      <c r="Q15" s="7"/>
      <c r="R15" s="4" t="str">
        <f>IFERROR(__xludf.DUMMYFUNCTION("IF(COUNTA(B15,D15,F15,H15,J15,L15)=0,"""", AVERAGE(FILTER({B15,D15,F15,H15,J15,L15},{B15,D15,F15,H15,J15,L15}&lt;&gt;"""")))"),"")</f>
        <v/>
      </c>
      <c r="S15" s="7" t="str">
        <f>IFERROR(__xludf.DUMMYFUNCTION("IF(
  COUNTA({C15,E15,G15,I15,K15,M15,O15,Q15})=0,"""",
  INDEX(
    FILTER(IFERROR(DATEVALUE({C15,E15,G15,I15,K15,M15,O15,Q15}),{C15,E15,G15,I15,K15,M15,O15,Q15}), {C15,E15,G15,I15,K15,M15,O15,Q15}&lt;&gt;""""),
    COUNTA(FILTER({C15,E15,G15,I15,K15,M15,O15,Q"&amp;"15},{C15,E15,G15,I15,K15,M15,O15,Q15}&lt;&gt;""""))
  )
  +
  IF(
    INDEX(
      FILTER({B15,D15,F15,H15,J15,L15,N15,P15},{B15,D15,F15,H15,J15,L15,N15,P15}&lt;&gt;""""), 
      COUNTA(FILTER({B15,D15,F15,H15,J15,L15,N15,P15},{B15,D15,F15,H15,J15,L15,N15,P15}&lt;&gt;"""")"&amp;")
    )&lt;5,
    1,
    CHOOSE(MIN(3,COUNTIF({B15,D15,F15,H15,J15,L15,N15,P15},5)),2,3,5)
  )
)
"),"")</f>
        <v/>
      </c>
      <c r="T15" s="4" t="str">
        <f>IFERROR(__xludf.DUMMYFUNCTION("IF(
  COUNT({B15,D15,F15,H15,J15,L15})&lt;2,
  """",
  SPARKLINE( TOCOL({B15,D15,F15,H15,J15,L15}, 1) )
)
"),"")</f>
        <v/>
      </c>
      <c r="U15" s="8"/>
      <c r="V15" s="4" t="str">
        <f t="shared" ref="V15:W15" si="22">IF(COUNTA(B15,D15,F15,H15,J15,L15)=0,"",LOOKUP(2,1/(CHOOSE({1,2,3,4,5,6},B15,D15,F15,H15,J15,L15)&lt;&gt;""),CHOOSE({1,2,3,4,5,6},B15,D15,F15,H15,J15,L15)))</f>
        <v/>
      </c>
      <c r="W15" s="4" t="str">
        <f t="shared" si="22"/>
        <v/>
      </c>
      <c r="X15" s="4">
        <f t="shared" si="10"/>
        <v>0</v>
      </c>
      <c r="Y15" s="4" t="str">
        <f t="shared" si="11"/>
        <v/>
      </c>
      <c r="Z15" s="4" t="str">
        <f t="shared" si="3"/>
        <v/>
      </c>
      <c r="AA15" s="4" t="str">
        <f t="shared" si="4"/>
        <v/>
      </c>
      <c r="AB15" s="4" t="str">
        <f t="shared" si="5"/>
        <v/>
      </c>
      <c r="AC15" s="4" t="str">
        <f t="shared" si="6"/>
        <v/>
      </c>
      <c r="AD15" s="4" t="str">
        <f t="shared" si="7"/>
        <v/>
      </c>
      <c r="AE15" s="4" t="str">
        <f t="shared" si="8"/>
        <v/>
      </c>
    </row>
    <row r="16">
      <c r="A16" s="4"/>
      <c r="B16" s="4"/>
      <c r="C16" s="7"/>
      <c r="D16" s="4"/>
      <c r="E16" s="7"/>
      <c r="F16" s="4"/>
      <c r="G16" s="7"/>
      <c r="H16" s="4"/>
      <c r="I16" s="7"/>
      <c r="J16" s="4"/>
      <c r="K16" s="7"/>
      <c r="L16" s="4"/>
      <c r="M16" s="7"/>
      <c r="N16" s="4"/>
      <c r="O16" s="7"/>
      <c r="P16" s="4"/>
      <c r="Q16" s="7"/>
      <c r="R16" s="4" t="str">
        <f>IFERROR(__xludf.DUMMYFUNCTION("IF(COUNTA(B16,D16,F16,H16,J16,L16)=0,"""", AVERAGE(FILTER({B16,D16,F16,H16,J16,L16},{B16,D16,F16,H16,J16,L16}&lt;&gt;"""")))"),"")</f>
        <v/>
      </c>
      <c r="S16" s="7" t="str">
        <f>IFERROR(__xludf.DUMMYFUNCTION("IF(
  COUNTA({C16,E16,G16,I16,K16,M16,O16,Q16})=0,"""",
  INDEX(
    FILTER(IFERROR(DATEVALUE({C16,E16,G16,I16,K16,M16,O16,Q16}),{C16,E16,G16,I16,K16,M16,O16,Q16}), {C16,E16,G16,I16,K16,M16,O16,Q16}&lt;&gt;""""),
    COUNTA(FILTER({C16,E16,G16,I16,K16,M16,O16,Q"&amp;"16},{C16,E16,G16,I16,K16,M16,O16,Q16}&lt;&gt;""""))
  )
  +
  IF(
    INDEX(
      FILTER({B16,D16,F16,H16,J16,L16,N16,P16},{B16,D16,F16,H16,J16,L16,N16,P16}&lt;&gt;""""), 
      COUNTA(FILTER({B16,D16,F16,H16,J16,L16,N16,P16},{B16,D16,F16,H16,J16,L16,N16,P16}&lt;&gt;"""")"&amp;")
    )&lt;5,
    1,
    CHOOSE(MIN(3,COUNTIF({B16,D16,F16,H16,J16,L16,N16,P16},5)),2,3,5)
  )
)
"),"")</f>
        <v/>
      </c>
      <c r="T16" s="4" t="str">
        <f>IFERROR(__xludf.DUMMYFUNCTION("IF(
  COUNT({B16,D16,F16,H16,J16,L16})&lt;2,
  """",
  SPARKLINE( TOCOL({B16,D16,F16,H16,J16,L16}, 1) )
)
"),"")</f>
        <v/>
      </c>
      <c r="U16" s="8"/>
      <c r="V16" s="4" t="str">
        <f t="shared" ref="V16:W16" si="23">IF(COUNTA(B16,D16,F16,H16,J16,L16)=0,"",LOOKUP(2,1/(CHOOSE({1,2,3,4,5,6},B16,D16,F16,H16,J16,L16)&lt;&gt;""),CHOOSE({1,2,3,4,5,6},B16,D16,F16,H16,J16,L16)))</f>
        <v/>
      </c>
      <c r="W16" s="4" t="str">
        <f t="shared" si="23"/>
        <v/>
      </c>
      <c r="X16" s="4">
        <f t="shared" si="10"/>
        <v>0</v>
      </c>
      <c r="Y16" s="4" t="str">
        <f t="shared" si="11"/>
        <v/>
      </c>
      <c r="Z16" s="4" t="str">
        <f t="shared" si="3"/>
        <v/>
      </c>
      <c r="AA16" s="4" t="str">
        <f t="shared" si="4"/>
        <v/>
      </c>
      <c r="AB16" s="4" t="str">
        <f t="shared" si="5"/>
        <v/>
      </c>
      <c r="AC16" s="4" t="str">
        <f t="shared" si="6"/>
        <v/>
      </c>
      <c r="AD16" s="4" t="str">
        <f t="shared" si="7"/>
        <v/>
      </c>
      <c r="AE16" s="4" t="str">
        <f t="shared" si="8"/>
        <v/>
      </c>
    </row>
    <row r="17">
      <c r="A17" s="4"/>
      <c r="B17" s="4"/>
      <c r="C17" s="7"/>
      <c r="D17" s="4"/>
      <c r="E17" s="7"/>
      <c r="F17" s="4"/>
      <c r="G17" s="7"/>
      <c r="H17" s="4"/>
      <c r="I17" s="7"/>
      <c r="J17" s="4"/>
      <c r="K17" s="7"/>
      <c r="L17" s="4"/>
      <c r="M17" s="7"/>
      <c r="N17" s="4"/>
      <c r="O17" s="7"/>
      <c r="P17" s="4"/>
      <c r="Q17" s="7"/>
      <c r="R17" s="4" t="str">
        <f>IFERROR(__xludf.DUMMYFUNCTION("IF(COUNTA(B17,D17,F17,H17,J17,L17)=0,"""", AVERAGE(FILTER({B17,D17,F17,H17,J17,L17},{B17,D17,F17,H17,J17,L17}&lt;&gt;"""")))"),"")</f>
        <v/>
      </c>
      <c r="S17" s="7" t="str">
        <f>IFERROR(__xludf.DUMMYFUNCTION("IF(
  COUNTA({C17,E17,G17,I17,K17,M17,O17,Q17})=0,"""",
  INDEX(
    FILTER(IFERROR(DATEVALUE({C17,E17,G17,I17,K17,M17,O17,Q17}),{C17,E17,G17,I17,K17,M17,O17,Q17}), {C17,E17,G17,I17,K17,M17,O17,Q17}&lt;&gt;""""),
    COUNTA(FILTER({C17,E17,G17,I17,K17,M17,O17,Q"&amp;"17},{C17,E17,G17,I17,K17,M17,O17,Q17}&lt;&gt;""""))
  )
  +
  IF(
    INDEX(
      FILTER({B17,D17,F17,H17,J17,L17,N17,P17},{B17,D17,F17,H17,J17,L17,N17,P17}&lt;&gt;""""), 
      COUNTA(FILTER({B17,D17,F17,H17,J17,L17,N17,P17},{B17,D17,F17,H17,J17,L17,N17,P17}&lt;&gt;"""")"&amp;")
    )&lt;5,
    1,
    CHOOSE(MIN(3,COUNTIF({B17,D17,F17,H17,J17,L17,N17,P17},5)),2,3,5)
  )
)
"),"")</f>
        <v/>
      </c>
      <c r="T17" s="4" t="str">
        <f>IFERROR(__xludf.DUMMYFUNCTION("IF(
  COUNT({B17,D17,F17,H17,J17,L17})&lt;2,
  """",
  SPARKLINE( TOCOL({B17,D17,F17,H17,J17,L17}, 1) )
)
"),"")</f>
        <v/>
      </c>
      <c r="U17" s="8"/>
      <c r="V17" s="4" t="str">
        <f t="shared" ref="V17:W17" si="24">IF(COUNTA(B17,D17,F17,H17,J17,L17)=0,"",LOOKUP(2,1/(CHOOSE({1,2,3,4,5,6},B17,D17,F17,H17,J17,L17)&lt;&gt;""),CHOOSE({1,2,3,4,5,6},B17,D17,F17,H17,J17,L17)))</f>
        <v/>
      </c>
      <c r="W17" s="4" t="str">
        <f t="shared" si="24"/>
        <v/>
      </c>
      <c r="X17" s="4">
        <f t="shared" si="10"/>
        <v>0</v>
      </c>
      <c r="Y17" s="4" t="str">
        <f t="shared" si="11"/>
        <v/>
      </c>
      <c r="Z17" s="4" t="str">
        <f t="shared" si="3"/>
        <v/>
      </c>
      <c r="AA17" s="4" t="str">
        <f t="shared" si="4"/>
        <v/>
      </c>
      <c r="AB17" s="4" t="str">
        <f t="shared" si="5"/>
        <v/>
      </c>
      <c r="AC17" s="4" t="str">
        <f t="shared" si="6"/>
        <v/>
      </c>
      <c r="AD17" s="4" t="str">
        <f t="shared" si="7"/>
        <v/>
      </c>
      <c r="AE17" s="4" t="str">
        <f t="shared" si="8"/>
        <v/>
      </c>
    </row>
    <row r="18">
      <c r="A18" s="4"/>
      <c r="B18" s="4"/>
      <c r="C18" s="7"/>
      <c r="D18" s="4"/>
      <c r="E18" s="7"/>
      <c r="F18" s="4"/>
      <c r="G18" s="7"/>
      <c r="H18" s="4"/>
      <c r="I18" s="7"/>
      <c r="J18" s="4"/>
      <c r="K18" s="7"/>
      <c r="L18" s="4"/>
      <c r="M18" s="7"/>
      <c r="N18" s="4"/>
      <c r="O18" s="7"/>
      <c r="P18" s="4"/>
      <c r="Q18" s="7"/>
      <c r="R18" s="4" t="str">
        <f>IFERROR(__xludf.DUMMYFUNCTION("IF(COUNTA(B18,D18,F18,H18,J18,L18)=0,"""", AVERAGE(FILTER({B18,D18,F18,H18,J18,L18},{B18,D18,F18,H18,J18,L18}&lt;&gt;"""")))"),"")</f>
        <v/>
      </c>
      <c r="S18" s="7" t="str">
        <f>IFERROR(__xludf.DUMMYFUNCTION("IF(
  COUNTA({C18,E18,G18,I18,K18,M18,O18,Q18})=0,"""",
  INDEX(
    FILTER(IFERROR(DATEVALUE({C18,E18,G18,I18,K18,M18,O18,Q18}),{C18,E18,G18,I18,K18,M18,O18,Q18}), {C18,E18,G18,I18,K18,M18,O18,Q18}&lt;&gt;""""),
    COUNTA(FILTER({C18,E18,G18,I18,K18,M18,O18,Q"&amp;"18},{C18,E18,G18,I18,K18,M18,O18,Q18}&lt;&gt;""""))
  )
  +
  IF(
    INDEX(
      FILTER({B18,D18,F18,H18,J18,L18,N18,P18},{B18,D18,F18,H18,J18,L18,N18,P18}&lt;&gt;""""), 
      COUNTA(FILTER({B18,D18,F18,H18,J18,L18,N18,P18},{B18,D18,F18,H18,J18,L18,N18,P18}&lt;&gt;"""")"&amp;")
    )&lt;5,
    1,
    CHOOSE(MIN(3,COUNTIF({B18,D18,F18,H18,J18,L18,N18,P18},5)),2,3,5)
  )
)
"),"")</f>
        <v/>
      </c>
      <c r="T18" s="4" t="str">
        <f>IFERROR(__xludf.DUMMYFUNCTION("IF(
  COUNT({B18,D18,F18,H18,J18,L18})&lt;2,
  """",
  SPARKLINE( TOCOL({B18,D18,F18,H18,J18,L18}, 1) )
)
"),"")</f>
        <v/>
      </c>
      <c r="U18" s="8"/>
      <c r="V18" s="4" t="str">
        <f t="shared" ref="V18:W18" si="25">IF(COUNTA(B18,D18,F18,H18,J18,L18)=0,"",LOOKUP(2,1/(CHOOSE({1,2,3,4,5,6},B18,D18,F18,H18,J18,L18)&lt;&gt;""),CHOOSE({1,2,3,4,5,6},B18,D18,F18,H18,J18,L18)))</f>
        <v/>
      </c>
      <c r="W18" s="4" t="str">
        <f t="shared" si="25"/>
        <v/>
      </c>
      <c r="X18" s="4">
        <f t="shared" si="10"/>
        <v>0</v>
      </c>
      <c r="Y18" s="4" t="str">
        <f t="shared" si="11"/>
        <v/>
      </c>
      <c r="Z18" s="4" t="str">
        <f t="shared" si="3"/>
        <v/>
      </c>
      <c r="AA18" s="4" t="str">
        <f t="shared" si="4"/>
        <v/>
      </c>
      <c r="AB18" s="4" t="str">
        <f t="shared" si="5"/>
        <v/>
      </c>
      <c r="AC18" s="4" t="str">
        <f t="shared" si="6"/>
        <v/>
      </c>
      <c r="AD18" s="4" t="str">
        <f t="shared" si="7"/>
        <v/>
      </c>
      <c r="AE18" s="4" t="str">
        <f t="shared" si="8"/>
        <v/>
      </c>
    </row>
    <row r="19">
      <c r="A19" s="4"/>
      <c r="B19" s="4"/>
      <c r="C19" s="7"/>
      <c r="D19" s="4"/>
      <c r="E19" s="7"/>
      <c r="F19" s="4"/>
      <c r="G19" s="7"/>
      <c r="H19" s="4"/>
      <c r="I19" s="7"/>
      <c r="J19" s="4"/>
      <c r="K19" s="7"/>
      <c r="L19" s="4"/>
      <c r="M19" s="7"/>
      <c r="N19" s="4"/>
      <c r="O19" s="7"/>
      <c r="P19" s="4"/>
      <c r="Q19" s="7"/>
      <c r="R19" s="4" t="str">
        <f>IFERROR(__xludf.DUMMYFUNCTION("IF(COUNTA(B19,D19,F19,H19,J19,L19)=0,"""", AVERAGE(FILTER({B19,D19,F19,H19,J19,L19},{B19,D19,F19,H19,J19,L19}&lt;&gt;"""")))"),"")</f>
        <v/>
      </c>
      <c r="S19" s="7" t="str">
        <f>IFERROR(__xludf.DUMMYFUNCTION("IF(
  COUNTA({C19,E19,G19,I19,K19,M19,O19,Q19})=0,"""",
  INDEX(
    FILTER(IFERROR(DATEVALUE({C19,E19,G19,I19,K19,M19,O19,Q19}),{C19,E19,G19,I19,K19,M19,O19,Q19}), {C19,E19,G19,I19,K19,M19,O19,Q19}&lt;&gt;""""),
    COUNTA(FILTER({C19,E19,G19,I19,K19,M19,O19,Q"&amp;"19},{C19,E19,G19,I19,K19,M19,O19,Q19}&lt;&gt;""""))
  )
  +
  IF(
    INDEX(
      FILTER({B19,D19,F19,H19,J19,L19,N19,P19},{B19,D19,F19,H19,J19,L19,N19,P19}&lt;&gt;""""), 
      COUNTA(FILTER({B19,D19,F19,H19,J19,L19,N19,P19},{B19,D19,F19,H19,J19,L19,N19,P19}&lt;&gt;"""")"&amp;")
    )&lt;5,
    1,
    CHOOSE(MIN(3,COUNTIF({B19,D19,F19,H19,J19,L19,N19,P19},5)),2,3,5)
  )
)
"),"")</f>
        <v/>
      </c>
      <c r="T19" s="4" t="str">
        <f>IFERROR(__xludf.DUMMYFUNCTION("IF(
  COUNT({B19,D19,F19,H19,J19,L19})&lt;2,
  """",
  SPARKLINE( TOCOL({B19,D19,F19,H19,J19,L19}, 1) )
)
"),"")</f>
        <v/>
      </c>
      <c r="U19" s="8"/>
      <c r="V19" s="4" t="str">
        <f t="shared" ref="V19:W19" si="26">IF(COUNTA(B19,D19,F19,H19,J19,L19)=0,"",LOOKUP(2,1/(CHOOSE({1,2,3,4,5,6},B19,D19,F19,H19,J19,L19)&lt;&gt;""),CHOOSE({1,2,3,4,5,6},B19,D19,F19,H19,J19,L19)))</f>
        <v/>
      </c>
      <c r="W19" s="4" t="str">
        <f t="shared" si="26"/>
        <v/>
      </c>
      <c r="X19" s="4">
        <f t="shared" si="10"/>
        <v>0</v>
      </c>
      <c r="Y19" s="4" t="str">
        <f t="shared" si="11"/>
        <v/>
      </c>
      <c r="Z19" s="4" t="str">
        <f t="shared" si="3"/>
        <v/>
      </c>
      <c r="AA19" s="4" t="str">
        <f t="shared" si="4"/>
        <v/>
      </c>
      <c r="AB19" s="4" t="str">
        <f t="shared" si="5"/>
        <v/>
      </c>
      <c r="AC19" s="4" t="str">
        <f t="shared" si="6"/>
        <v/>
      </c>
      <c r="AD19" s="4" t="str">
        <f t="shared" si="7"/>
        <v/>
      </c>
      <c r="AE19" s="4" t="str">
        <f t="shared" si="8"/>
        <v/>
      </c>
    </row>
    <row r="20">
      <c r="A20" s="4"/>
      <c r="B20" s="4"/>
      <c r="C20" s="7"/>
      <c r="D20" s="4"/>
      <c r="E20" s="7"/>
      <c r="F20" s="4"/>
      <c r="G20" s="7"/>
      <c r="H20" s="4"/>
      <c r="I20" s="7"/>
      <c r="J20" s="4"/>
      <c r="K20" s="7"/>
      <c r="L20" s="4"/>
      <c r="M20" s="7"/>
      <c r="N20" s="4"/>
      <c r="O20" s="7"/>
      <c r="P20" s="4"/>
      <c r="Q20" s="7"/>
      <c r="R20" s="4" t="str">
        <f>IFERROR(__xludf.DUMMYFUNCTION("IF(COUNTA(B20,D20,F20,H20,J20,L20)=0,"""", AVERAGE(FILTER({B20,D20,F20,H20,J20,L20},{B20,D20,F20,H20,J20,L20}&lt;&gt;"""")))"),"")</f>
        <v/>
      </c>
      <c r="S20" s="7" t="str">
        <f>IFERROR(__xludf.DUMMYFUNCTION("IF(
  COUNTA({C20,E20,G20,I20,K20,M20,O20,Q20})=0,"""",
  INDEX(
    FILTER(IFERROR(DATEVALUE({C20,E20,G20,I20,K20,M20,O20,Q20}),{C20,E20,G20,I20,K20,M20,O20,Q20}), {C20,E20,G20,I20,K20,M20,O20,Q20}&lt;&gt;""""),
    COUNTA(FILTER({C20,E20,G20,I20,K20,M20,O20,Q"&amp;"20},{C20,E20,G20,I20,K20,M20,O20,Q20}&lt;&gt;""""))
  )
  +
  IF(
    INDEX(
      FILTER({B20,D20,F20,H20,J20,L20,N20,P20},{B20,D20,F20,H20,J20,L20,N20,P20}&lt;&gt;""""), 
      COUNTA(FILTER({B20,D20,F20,H20,J20,L20,N20,P20},{B20,D20,F20,H20,J20,L20,N20,P20}&lt;&gt;"""")"&amp;")
    )&lt;5,
    1,
    CHOOSE(MIN(3,COUNTIF({B20,D20,F20,H20,J20,L20,N20,P20},5)),2,3,5)
  )
)
"),"")</f>
        <v/>
      </c>
      <c r="T20" s="4" t="str">
        <f>IFERROR(__xludf.DUMMYFUNCTION("IF(
  COUNT({B20,D20,F20,H20,J20,L20})&lt;2,
  """",
  SPARKLINE( TOCOL({B20,D20,F20,H20,J20,L20}, 1) )
)
"),"")</f>
        <v/>
      </c>
      <c r="U20" s="8"/>
      <c r="V20" s="4" t="str">
        <f t="shared" ref="V20:W20" si="27">IF(COUNTA(B20,D20,F20,H20,J20,L20)=0,"",LOOKUP(2,1/(CHOOSE({1,2,3,4,5,6},B20,D20,F20,H20,J20,L20)&lt;&gt;""),CHOOSE({1,2,3,4,5,6},B20,D20,F20,H20,J20,L20)))</f>
        <v/>
      </c>
      <c r="W20" s="4" t="str">
        <f t="shared" si="27"/>
        <v/>
      </c>
      <c r="X20" s="4">
        <f t="shared" si="10"/>
        <v>0</v>
      </c>
      <c r="Y20" s="4" t="str">
        <f t="shared" si="11"/>
        <v/>
      </c>
      <c r="Z20" s="4" t="str">
        <f t="shared" si="3"/>
        <v/>
      </c>
      <c r="AA20" s="4" t="str">
        <f t="shared" si="4"/>
        <v/>
      </c>
      <c r="AB20" s="4" t="str">
        <f t="shared" si="5"/>
        <v/>
      </c>
      <c r="AC20" s="4" t="str">
        <f t="shared" si="6"/>
        <v/>
      </c>
      <c r="AD20" s="4" t="str">
        <f t="shared" si="7"/>
        <v/>
      </c>
      <c r="AE20" s="4" t="str">
        <f t="shared" si="8"/>
        <v/>
      </c>
    </row>
    <row r="21" ht="15.75" customHeight="1">
      <c r="A21" s="4"/>
      <c r="B21" s="4"/>
      <c r="C21" s="7"/>
      <c r="D21" s="4"/>
      <c r="E21" s="7"/>
      <c r="F21" s="4"/>
      <c r="G21" s="7"/>
      <c r="H21" s="4"/>
      <c r="I21" s="7"/>
      <c r="J21" s="4"/>
      <c r="K21" s="7"/>
      <c r="L21" s="4"/>
      <c r="M21" s="7"/>
      <c r="N21" s="4"/>
      <c r="O21" s="7"/>
      <c r="P21" s="4"/>
      <c r="Q21" s="7"/>
      <c r="R21" s="4" t="str">
        <f>IFERROR(__xludf.DUMMYFUNCTION("IF(COUNTA(B21,D21,F21,H21,J21,L21)=0,"""", AVERAGE(FILTER({B21,D21,F21,H21,J21,L21},{B21,D21,F21,H21,J21,L21}&lt;&gt;"""")))"),"")</f>
        <v/>
      </c>
      <c r="S21" s="7" t="str">
        <f>IFERROR(__xludf.DUMMYFUNCTION("IF(
  COUNTA({C21,E21,G21,I21,K21,M21,O21,Q21})=0,"""",
  INDEX(
    FILTER(IFERROR(DATEVALUE({C21,E21,G21,I21,K21,M21,O21,Q21}),{C21,E21,G21,I21,K21,M21,O21,Q21}), {C21,E21,G21,I21,K21,M21,O21,Q21}&lt;&gt;""""),
    COUNTA(FILTER({C21,E21,G21,I21,K21,M21,O21,Q"&amp;"21},{C21,E21,G21,I21,K21,M21,O21,Q21}&lt;&gt;""""))
  )
  +
  IF(
    INDEX(
      FILTER({B21,D21,F21,H21,J21,L21,N21,P21},{B21,D21,F21,H21,J21,L21,N21,P21}&lt;&gt;""""), 
      COUNTA(FILTER({B21,D21,F21,H21,J21,L21,N21,P21},{B21,D21,F21,H21,J21,L21,N21,P21}&lt;&gt;"""")"&amp;")
    )&lt;5,
    1,
    CHOOSE(MIN(3,COUNTIF({B21,D21,F21,H21,J21,L21,N21,P21},5)),2,3,5)
  )
)
"),"")</f>
        <v/>
      </c>
      <c r="T21" s="4" t="str">
        <f>IFERROR(__xludf.DUMMYFUNCTION("IF(
  COUNT({B21,D21,F21,H21,J21,L21})&lt;2,
  """",
  SPARKLINE( TOCOL({B21,D21,F21,H21,J21,L21}, 1) )
)
"),"")</f>
        <v/>
      </c>
      <c r="U21" s="8"/>
      <c r="V21" s="4" t="str">
        <f t="shared" ref="V21:W21" si="28">IF(COUNTA(B21,D21,F21,H21,J21,L21)=0,"",LOOKUP(2,1/(CHOOSE({1,2,3,4,5,6},B21,D21,F21,H21,J21,L21)&lt;&gt;""),CHOOSE({1,2,3,4,5,6},B21,D21,F21,H21,J21,L21)))</f>
        <v/>
      </c>
      <c r="W21" s="4" t="str">
        <f t="shared" si="28"/>
        <v/>
      </c>
      <c r="X21" s="4">
        <f t="shared" si="10"/>
        <v>0</v>
      </c>
      <c r="Y21" s="4" t="str">
        <f t="shared" si="11"/>
        <v/>
      </c>
      <c r="Z21" s="4" t="str">
        <f t="shared" si="3"/>
        <v/>
      </c>
      <c r="AA21" s="4" t="str">
        <f t="shared" si="4"/>
        <v/>
      </c>
      <c r="AB21" s="4" t="str">
        <f t="shared" si="5"/>
        <v/>
      </c>
      <c r="AC21" s="4" t="str">
        <f t="shared" si="6"/>
        <v/>
      </c>
      <c r="AD21" s="4" t="str">
        <f t="shared" si="7"/>
        <v/>
      </c>
      <c r="AE21" s="4" t="str">
        <f t="shared" si="8"/>
        <v/>
      </c>
    </row>
    <row r="22" ht="15.7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 t="str">
        <f>IFERROR(__xludf.DUMMYFUNCTION("IF(COUNTA(B22,D22,F22,H22,J22,L22)=0,"""", AVERAGE(FILTER({B22,D22,F22,H22,J22,L22},{B22,D22,F22,H22,J22,L22}&lt;&gt;"""")))"),"")</f>
        <v/>
      </c>
      <c r="S22" s="7" t="str">
        <f>IFERROR(__xludf.DUMMYFUNCTION("IF(
  COUNTA({C22,E22,G22,I22,K22,M22,O22,Q22})=0,"""",
  INDEX(
    FILTER(IFERROR(DATEVALUE({C22,E22,G22,I22,K22,M22,O22,Q22}),{C22,E22,G22,I22,K22,M22,O22,Q22}), {C22,E22,G22,I22,K22,M22,O22,Q22}&lt;&gt;""""),
    COUNTA(FILTER({C22,E22,G22,I22,K22,M22,O22,Q"&amp;"22},{C22,E22,G22,I22,K22,M22,O22,Q22}&lt;&gt;""""))
  )
  +
  IF(
    INDEX(
      FILTER({B22,D22,F22,H22,J22,L22,N22,P22},{B22,D22,F22,H22,J22,L22,N22,P22}&lt;&gt;""""), 
      COUNTA(FILTER({B22,D22,F22,H22,J22,L22,N22,P22},{B22,D22,F22,H22,J22,L22,N22,P22}&lt;&gt;"""")"&amp;")
    )&lt;5,
    1,
    CHOOSE(MIN(3,COUNTIF({B22,D22,F22,H22,J22,L22,N22,P22},5)),2,3,5)
  )
)
"),"")</f>
        <v/>
      </c>
      <c r="T22" s="4" t="str">
        <f>IFERROR(__xludf.DUMMYFUNCTION("IF(
  COUNT({B22,D22,F22,H22,J22,L22})&lt;2,
  """",
  SPARKLINE( TOCOL({B22,D22,F22,H22,J22,L22}, 1) )
)
"),"")</f>
        <v/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</row>
    <row r="23" ht="15.7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 t="str">
        <f>IFERROR(__xludf.DUMMYFUNCTION("IF(COUNTA(B23,D23,F23,H23,J23,L23)=0,"""", AVERAGE(FILTER({B23,D23,F23,H23,J23,L23},{B23,D23,F23,H23,J23,L23}&lt;&gt;"""")))"),"")</f>
        <v/>
      </c>
      <c r="S23" s="7" t="str">
        <f>IFERROR(__xludf.DUMMYFUNCTION("IF(
  COUNTA({C23,E23,G23,I23,K23,M23,O23,Q23})=0,"""",
  INDEX(
    FILTER(IFERROR(DATEVALUE({C23,E23,G23,I23,K23,M23,O23,Q23}),{C23,E23,G23,I23,K23,M23,O23,Q23}), {C23,E23,G23,I23,K23,M23,O23,Q23}&lt;&gt;""""),
    COUNTA(FILTER({C23,E23,G23,I23,K23,M23,O23,Q"&amp;"23},{C23,E23,G23,I23,K23,M23,O23,Q23}&lt;&gt;""""))
  )
  +
  IF(
    INDEX(
      FILTER({B23,D23,F23,H23,J23,L23,N23,P23},{B23,D23,F23,H23,J23,L23,N23,P23}&lt;&gt;""""), 
      COUNTA(FILTER({B23,D23,F23,H23,J23,L23,N23,P23},{B23,D23,F23,H23,J23,L23,N23,P23}&lt;&gt;"""")"&amp;")
    )&lt;5,
    1,
    CHOOSE(MIN(3,COUNTIF({B23,D23,F23,H23,J23,L23,N23,P23},5)),2,3,5)
  )
)
"),"")</f>
        <v/>
      </c>
      <c r="T23" s="4" t="str">
        <f>IFERROR(__xludf.DUMMYFUNCTION("IF(
  COUNT({B23,D23,F23,H23,J23,L23})&lt;2,
  """",
  SPARKLINE( TOCOL({B23,D23,F23,H23,J23,L23}, 1) )
)
"),"")</f>
        <v/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</row>
    <row r="24" ht="15.7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 t="str">
        <f>IFERROR(__xludf.DUMMYFUNCTION("IF(COUNTA(B24,D24,F24,H24,J24,L24)=0,"""", AVERAGE(FILTER({B24,D24,F24,H24,J24,L24},{B24,D24,F24,H24,J24,L24}&lt;&gt;"""")))"),"")</f>
        <v/>
      </c>
      <c r="S24" s="7" t="str">
        <f>IFERROR(__xludf.DUMMYFUNCTION("IF(
  COUNTA({C24,E24,G24,I24,K24,M24,O24,Q24})=0,"""",
  INDEX(
    FILTER(IFERROR(DATEVALUE({C24,E24,G24,I24,K24,M24,O24,Q24}),{C24,E24,G24,I24,K24,M24,O24,Q24}), {C24,E24,G24,I24,K24,M24,O24,Q24}&lt;&gt;""""),
    COUNTA(FILTER({C24,E24,G24,I24,K24,M24,O24,Q"&amp;"24},{C24,E24,G24,I24,K24,M24,O24,Q24}&lt;&gt;""""))
  )
  +
  IF(
    INDEX(
      FILTER({B24,D24,F24,H24,J24,L24,N24,P24},{B24,D24,F24,H24,J24,L24,N24,P24}&lt;&gt;""""), 
      COUNTA(FILTER({B24,D24,F24,H24,J24,L24,N24,P24},{B24,D24,F24,H24,J24,L24,N24,P24}&lt;&gt;"""")"&amp;")
    )&lt;5,
    1,
    CHOOSE(MIN(3,COUNTIF({B24,D24,F24,H24,J24,L24,N24,P24},5)),2,3,5)
  )
)
"),"")</f>
        <v/>
      </c>
      <c r="T24" s="4" t="str">
        <f>IFERROR(__xludf.DUMMYFUNCTION("IF(
  COUNT({B24,D24,F24,H24,J24,L24})&lt;2,
  """",
  SPARKLINE( TOCOL({B24,D24,F24,H24,J24,L24}, 1) )
)
"),"")</f>
        <v/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</row>
    <row r="25" ht="15.7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 t="str">
        <f>IFERROR(__xludf.DUMMYFUNCTION("IF(COUNTA(B25,D25,F25,H25,J25,L25)=0,"""", AVERAGE(FILTER({B25,D25,F25,H25,J25,L25},{B25,D25,F25,H25,J25,L25}&lt;&gt;"""")))"),"")</f>
        <v/>
      </c>
      <c r="S25" s="7" t="str">
        <f>IFERROR(__xludf.DUMMYFUNCTION("IF(
  COUNTA({C25,E25,G25,I25,K25,M25,O25,Q25})=0,"""",
  INDEX(
    FILTER(IFERROR(DATEVALUE({C25,E25,G25,I25,K25,M25,O25,Q25}),{C25,E25,G25,I25,K25,M25,O25,Q25}), {C25,E25,G25,I25,K25,M25,O25,Q25}&lt;&gt;""""),
    COUNTA(FILTER({C25,E25,G25,I25,K25,M25,O25,Q"&amp;"25},{C25,E25,G25,I25,K25,M25,O25,Q25}&lt;&gt;""""))
  )
  +
  IF(
    INDEX(
      FILTER({B25,D25,F25,H25,J25,L25,N25,P25},{B25,D25,F25,H25,J25,L25,N25,P25}&lt;&gt;""""), 
      COUNTA(FILTER({B25,D25,F25,H25,J25,L25,N25,P25},{B25,D25,F25,H25,J25,L25,N25,P25}&lt;&gt;"""")"&amp;")
    )&lt;5,
    1,
    CHOOSE(MIN(3,COUNTIF({B25,D25,F25,H25,J25,L25,N25,P25},5)),2,3,5)
  )
)
"),"")</f>
        <v/>
      </c>
      <c r="T25" s="4" t="str">
        <f>IFERROR(__xludf.DUMMYFUNCTION("IF(
  COUNT({B25,D25,F25,H25,J25,L25})&lt;2,
  """",
  SPARKLINE( TOCOL({B25,D25,F25,H25,J25,L25}, 1) )
)
"),"")</f>
        <v/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</row>
    <row r="26" ht="15.7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 t="str">
        <f>IFERROR(__xludf.DUMMYFUNCTION("IF(COUNTA(B26,D26,F26,H26,J26,L26)=0,"""", AVERAGE(FILTER({B26,D26,F26,H26,J26,L26},{B26,D26,F26,H26,J26,L26}&lt;&gt;"""")))"),"")</f>
        <v/>
      </c>
      <c r="S26" s="7" t="str">
        <f>IFERROR(__xludf.DUMMYFUNCTION("IF(
  COUNTA({C26,E26,G26,I26,K26,M26,O26,Q26})=0,"""",
  INDEX(
    FILTER(IFERROR(DATEVALUE({C26,E26,G26,I26,K26,M26,O26,Q26}),{C26,E26,G26,I26,K26,M26,O26,Q26}), {C26,E26,G26,I26,K26,M26,O26,Q26}&lt;&gt;""""),
    COUNTA(FILTER({C26,E26,G26,I26,K26,M26,O26,Q"&amp;"26},{C26,E26,G26,I26,K26,M26,O26,Q26}&lt;&gt;""""))
  )
  +
  IF(
    INDEX(
      FILTER({B26,D26,F26,H26,J26,L26,N26,P26},{B26,D26,F26,H26,J26,L26,N26,P26}&lt;&gt;""""), 
      COUNTA(FILTER({B26,D26,F26,H26,J26,L26,N26,P26},{B26,D26,F26,H26,J26,L26,N26,P26}&lt;&gt;"""")"&amp;")
    )&lt;5,
    1,
    CHOOSE(MIN(3,COUNTIF({B26,D26,F26,H26,J26,L26,N26,P26},5)),2,3,5)
  )
)
"),"")</f>
        <v/>
      </c>
      <c r="T26" s="4" t="str">
        <f>IFERROR(__xludf.DUMMYFUNCTION("IF(
  COUNT({B26,D26,F26,H26,J26,L26})&lt;2,
  """",
  SPARKLINE( TOCOL({B26,D26,F26,H26,J26,L26}, 1) )
)
"),"")</f>
        <v/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</row>
    <row r="27" ht="15.7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 t="str">
        <f>IFERROR(__xludf.DUMMYFUNCTION("IF(COUNTA(B27,D27,F27,H27,J27,L27)=0,"""", AVERAGE(FILTER({B27,D27,F27,H27,J27,L27},{B27,D27,F27,H27,J27,L27}&lt;&gt;"""")))"),"")</f>
        <v/>
      </c>
      <c r="S27" s="7" t="str">
        <f>IFERROR(__xludf.DUMMYFUNCTION("IF(
  COUNTA({C27,E27,G27,I27,K27,M27,O27,Q27})=0,"""",
  INDEX(
    FILTER(IFERROR(DATEVALUE({C27,E27,G27,I27,K27,M27,O27,Q27}),{C27,E27,G27,I27,K27,M27,O27,Q27}), {C27,E27,G27,I27,K27,M27,O27,Q27}&lt;&gt;""""),
    COUNTA(FILTER({C27,E27,G27,I27,K27,M27,O27,Q"&amp;"27},{C27,E27,G27,I27,K27,M27,O27,Q27}&lt;&gt;""""))
  )
  +
  IF(
    INDEX(
      FILTER({B27,D27,F27,H27,J27,L27,N27,P27},{B27,D27,F27,H27,J27,L27,N27,P27}&lt;&gt;""""), 
      COUNTA(FILTER({B27,D27,F27,H27,J27,L27,N27,P27},{B27,D27,F27,H27,J27,L27,N27,P27}&lt;&gt;"""")"&amp;")
    )&lt;5,
    1,
    CHOOSE(MIN(3,COUNTIF({B27,D27,F27,H27,J27,L27,N27,P27},5)),2,3,5)
  )
)
"),"")</f>
        <v/>
      </c>
      <c r="T27" s="4" t="str">
        <f>IFERROR(__xludf.DUMMYFUNCTION("IF(
  COUNT({B27,D27,F27,H27,J27,L27})&lt;2,
  """",
  SPARKLINE( TOCOL({B27,D27,F27,H27,J27,L27}, 1) )
)
"),"")</f>
        <v/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</row>
    <row r="28" ht="15.75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 t="str">
        <f>IFERROR(__xludf.DUMMYFUNCTION("IF(COUNTA(B28,D28,F28,H28,J28,L28)=0,"""", AVERAGE(FILTER({B28,D28,F28,H28,J28,L28},{B28,D28,F28,H28,J28,L28}&lt;&gt;"""")))"),"")</f>
        <v/>
      </c>
      <c r="S28" s="7" t="str">
        <f>IFERROR(__xludf.DUMMYFUNCTION("IF(
  COUNTA({C28,E28,G28,I28,K28,M28,O28,Q28})=0,"""",
  INDEX(
    FILTER(IFERROR(DATEVALUE({C28,E28,G28,I28,K28,M28,O28,Q28}),{C28,E28,G28,I28,K28,M28,O28,Q28}), {C28,E28,G28,I28,K28,M28,O28,Q28}&lt;&gt;""""),
    COUNTA(FILTER({C28,E28,G28,I28,K28,M28,O28,Q"&amp;"28},{C28,E28,G28,I28,K28,M28,O28,Q28}&lt;&gt;""""))
  )
  +
  IF(
    INDEX(
      FILTER({B28,D28,F28,H28,J28,L28,N28,P28},{B28,D28,F28,H28,J28,L28,N28,P28}&lt;&gt;""""), 
      COUNTA(FILTER({B28,D28,F28,H28,J28,L28,N28,P28},{B28,D28,F28,H28,J28,L28,N28,P28}&lt;&gt;"""")"&amp;")
    )&lt;5,
    1,
    CHOOSE(MIN(3,COUNTIF({B28,D28,F28,H28,J28,L28,N28,P28},5)),2,3,5)
  )
)
"),"")</f>
        <v/>
      </c>
      <c r="T28" s="4" t="str">
        <f>IFERROR(__xludf.DUMMYFUNCTION("IF(
  COUNT({B28,D28,F28,H28,J28,L28})&lt;2,
  """",
  SPARKLINE( TOCOL({B28,D28,F28,H28,J28,L28}, 1) )
)
"),"")</f>
        <v/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</row>
    <row r="29" ht="15.75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 t="str">
        <f>IFERROR(__xludf.DUMMYFUNCTION("IF(COUNTA(B29,D29,F29,H29,J29,L29)=0,"""", AVERAGE(FILTER({B29,D29,F29,H29,J29,L29},{B29,D29,F29,H29,J29,L29}&lt;&gt;"""")))"),"")</f>
        <v/>
      </c>
      <c r="S29" s="7" t="str">
        <f>IFERROR(__xludf.DUMMYFUNCTION("IF(
  COUNTA({C29,E29,G29,I29,K29,M29,O29,Q29})=0,"""",
  INDEX(
    FILTER(IFERROR(DATEVALUE({C29,E29,G29,I29,K29,M29,O29,Q29}),{C29,E29,G29,I29,K29,M29,O29,Q29}), {C29,E29,G29,I29,K29,M29,O29,Q29}&lt;&gt;""""),
    COUNTA(FILTER({C29,E29,G29,I29,K29,M29,O29,Q"&amp;"29},{C29,E29,G29,I29,K29,M29,O29,Q29}&lt;&gt;""""))
  )
  +
  IF(
    INDEX(
      FILTER({B29,D29,F29,H29,J29,L29,N29,P29},{B29,D29,F29,H29,J29,L29,N29,P29}&lt;&gt;""""), 
      COUNTA(FILTER({B29,D29,F29,H29,J29,L29,N29,P29},{B29,D29,F29,H29,J29,L29,N29,P29}&lt;&gt;"""")"&amp;")
    )&lt;5,
    1,
    CHOOSE(MIN(3,COUNTIF({B29,D29,F29,H29,J29,L29,N29,P29},5)),2,3,5)
  )
)
"),"")</f>
        <v/>
      </c>
      <c r="T29" s="4" t="str">
        <f>IFERROR(__xludf.DUMMYFUNCTION("IF(
  COUNT({B29,D29,F29,H29,J29,L29})&lt;2,
  """",
  SPARKLINE( TOCOL({B29,D29,F29,H29,J29,L29}, 1) )
)
"),"")</f>
        <v/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</row>
    <row r="30" ht="15.75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 t="str">
        <f>IFERROR(__xludf.DUMMYFUNCTION("IF(COUNTA(B30,D30,F30,H30,J30,L30)=0,"""", AVERAGE(FILTER({B30,D30,F30,H30,J30,L30},{B30,D30,F30,H30,J30,L30}&lt;&gt;"""")))"),"")</f>
        <v/>
      </c>
      <c r="S30" s="7" t="str">
        <f>IFERROR(__xludf.DUMMYFUNCTION("IF(
  COUNTA({C30,E30,G30,I30,K30,M30,O30,Q30})=0,"""",
  INDEX(
    FILTER(IFERROR(DATEVALUE({C30,E30,G30,I30,K30,M30,O30,Q30}),{C30,E30,G30,I30,K30,M30,O30,Q30}), {C30,E30,G30,I30,K30,M30,O30,Q30}&lt;&gt;""""),
    COUNTA(FILTER({C30,E30,G30,I30,K30,M30,O30,Q"&amp;"30},{C30,E30,G30,I30,K30,M30,O30,Q30}&lt;&gt;""""))
  )
  +
  IF(
    INDEX(
      FILTER({B30,D30,F30,H30,J30,L30,N30,P30},{B30,D30,F30,H30,J30,L30,N30,P30}&lt;&gt;""""), 
      COUNTA(FILTER({B30,D30,F30,H30,J30,L30,N30,P30},{B30,D30,F30,H30,J30,L30,N30,P30}&lt;&gt;"""")"&amp;")
    )&lt;5,
    1,
    CHOOSE(MIN(3,COUNTIF({B30,D30,F30,H30,J30,L30,N30,P30},5)),2,3,5)
  )
)
"),"")</f>
        <v/>
      </c>
      <c r="T30" s="4" t="str">
        <f>IFERROR(__xludf.DUMMYFUNCTION("IF(
  COUNT({B30,D30,F30,H30,J30,L30})&lt;2,
  """",
  SPARKLINE( TOCOL({B30,D30,F30,H30,J30,L30}, 1) )
)
"),"")</f>
        <v/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</row>
    <row r="31" ht="15.75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 t="str">
        <f>IFERROR(__xludf.DUMMYFUNCTION("IF(COUNTA(B31,D31,F31,H31,J31,L31)=0,"""", AVERAGE(FILTER({B31,D31,F31,H31,J31,L31},{B31,D31,F31,H31,J31,L31}&lt;&gt;"""")))"),"")</f>
        <v/>
      </c>
      <c r="S31" s="7" t="str">
        <f>IFERROR(__xludf.DUMMYFUNCTION("IF(
  COUNTA({C31,E31,G31,I31,K31,M31,O31,Q31})=0,"""",
  INDEX(
    FILTER(IFERROR(DATEVALUE({C31,E31,G31,I31,K31,M31,O31,Q31}),{C31,E31,G31,I31,K31,M31,O31,Q31}), {C31,E31,G31,I31,K31,M31,O31,Q31}&lt;&gt;""""),
    COUNTA(FILTER({C31,E31,G31,I31,K31,M31,O31,Q"&amp;"31},{C31,E31,G31,I31,K31,M31,O31,Q31}&lt;&gt;""""))
  )
  +
  IF(
    INDEX(
      FILTER({B31,D31,F31,H31,J31,L31,N31,P31},{B31,D31,F31,H31,J31,L31,N31,P31}&lt;&gt;""""), 
      COUNTA(FILTER({B31,D31,F31,H31,J31,L31,N31,P31},{B31,D31,F31,H31,J31,L31,N31,P31}&lt;&gt;"""")"&amp;")
    )&lt;5,
    1,
    CHOOSE(MIN(3,COUNTIF({B31,D31,F31,H31,J31,L31,N31,P31},5)),2,3,5)
  )
)
"),"")</f>
        <v/>
      </c>
      <c r="T31" s="4" t="str">
        <f>IFERROR(__xludf.DUMMYFUNCTION("IF(
  COUNT({B31,D31,F31,H31,J31,L31})&lt;2,
  """",
  SPARKLINE( TOCOL({B31,D31,F31,H31,J31,L31}, 1) )
)
"),"")</f>
        <v/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 t="str">
        <f>IFERROR(__xludf.DUMMYFUNCTION("IF(COUNTA(B32,D32,F32,H32,J32,L32)=0,"""", AVERAGE(FILTER({B32,D32,F32,H32,J32,L32},{B32,D32,F32,H32,J32,L32}&lt;&gt;"""")))"),"")</f>
        <v/>
      </c>
      <c r="S32" s="7" t="str">
        <f>IFERROR(__xludf.DUMMYFUNCTION("IF(
  COUNTA({C32,E32,G32,I32,K32,M32,O32,Q32})=0,"""",
  INDEX(
    FILTER(IFERROR(DATEVALUE({C32,E32,G32,I32,K32,M32,O32,Q32}),{C32,E32,G32,I32,K32,M32,O32,Q32}), {C32,E32,G32,I32,K32,M32,O32,Q32}&lt;&gt;""""),
    COUNTA(FILTER({C32,E32,G32,I32,K32,M32,O32,Q"&amp;"32},{C32,E32,G32,I32,K32,M32,O32,Q32}&lt;&gt;""""))
  )
  +
  IF(
    INDEX(
      FILTER({B32,D32,F32,H32,J32,L32,N32,P32},{B32,D32,F32,H32,J32,L32,N32,P32}&lt;&gt;""""), 
      COUNTA(FILTER({B32,D32,F32,H32,J32,L32,N32,P32},{B32,D32,F32,H32,J32,L32,N32,P32}&lt;&gt;"""")"&amp;")
    )&lt;5,
    1,
    CHOOSE(MIN(3,COUNTIF({B32,D32,F32,H32,J32,L32,N32,P32},5)),2,3,5)
  )
)
"),"")</f>
        <v/>
      </c>
      <c r="T32" s="4" t="str">
        <f>IFERROR(__xludf.DUMMYFUNCTION("IF(
  COUNT({B32,D32,F32,H32,J32,L32})&lt;2,
  """",
  SPARKLINE( TOCOL({B32,D32,F32,H32,J32,L32}, 1) )
)
"),"")</f>
        <v/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 t="str">
        <f>IFERROR(__xludf.DUMMYFUNCTION("IF(COUNTA(B33,D33,F33,H33,J33,L33)=0,"""", AVERAGE(FILTER({B33,D33,F33,H33,J33,L33},{B33,D33,F33,H33,J33,L33}&lt;&gt;"""")))"),"")</f>
        <v/>
      </c>
      <c r="S33" s="7" t="str">
        <f>IFERROR(__xludf.DUMMYFUNCTION("IF(
  COUNTA({C33,E33,G33,I33,K33,M33,O33,Q33})=0,"""",
  INDEX(
    FILTER(IFERROR(DATEVALUE({C33,E33,G33,I33,K33,M33,O33,Q33}),{C33,E33,G33,I33,K33,M33,O33,Q33}), {C33,E33,G33,I33,K33,M33,O33,Q33}&lt;&gt;""""),
    COUNTA(FILTER({C33,E33,G33,I33,K33,M33,O33,Q"&amp;"33},{C33,E33,G33,I33,K33,M33,O33,Q33}&lt;&gt;""""))
  )
  +
  IF(
    INDEX(
      FILTER({B33,D33,F33,H33,J33,L33,N33,P33},{B33,D33,F33,H33,J33,L33,N33,P33}&lt;&gt;""""), 
      COUNTA(FILTER({B33,D33,F33,H33,J33,L33,N33,P33},{B33,D33,F33,H33,J33,L33,N33,P33}&lt;&gt;"""")"&amp;")
    )&lt;5,
    1,
    CHOOSE(MIN(3,COUNTIF({B33,D33,F33,H33,J33,L33,N33,P33},5)),2,3,5)
  )
)
"),"")</f>
        <v/>
      </c>
      <c r="T33" s="4" t="str">
        <f>IFERROR(__xludf.DUMMYFUNCTION("IF(
  COUNT({B33,D33,F33,H33,J33,L33})&lt;2,
  """",
  SPARKLINE( TOCOL({B33,D33,F33,H33,J33,L33}, 1) )
)
"),"")</f>
        <v/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</row>
    <row r="34" ht="15.75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 t="str">
        <f>IFERROR(__xludf.DUMMYFUNCTION("IF(COUNTA(B34,D34,F34,H34,J34,L34)=0,"""", AVERAGE(FILTER({B34,D34,F34,H34,J34,L34},{B34,D34,F34,H34,J34,L34}&lt;&gt;"""")))"),"")</f>
        <v/>
      </c>
      <c r="S34" s="7" t="str">
        <f>IFERROR(__xludf.DUMMYFUNCTION("IF(
  COUNTA({C34,E34,G34,I34,K34,M34,O34,Q34})=0,"""",
  INDEX(
    FILTER(IFERROR(DATEVALUE({C34,E34,G34,I34,K34,M34,O34,Q34}),{C34,E34,G34,I34,K34,M34,O34,Q34}), {C34,E34,G34,I34,K34,M34,O34,Q34}&lt;&gt;""""),
    COUNTA(FILTER({C34,E34,G34,I34,K34,M34,O34,Q"&amp;"34},{C34,E34,G34,I34,K34,M34,O34,Q34}&lt;&gt;""""))
  )
  +
  IF(
    INDEX(
      FILTER({B34,D34,F34,H34,J34,L34,N34,P34},{B34,D34,F34,H34,J34,L34,N34,P34}&lt;&gt;""""), 
      COUNTA(FILTER({B34,D34,F34,H34,J34,L34,N34,P34},{B34,D34,F34,H34,J34,L34,N34,P34}&lt;&gt;"""")"&amp;")
    )&lt;5,
    1,
    CHOOSE(MIN(3,COUNTIF({B34,D34,F34,H34,J34,L34,N34,P34},5)),2,3,5)
  )
)
"),"")</f>
        <v/>
      </c>
      <c r="T34" s="4" t="str">
        <f>IFERROR(__xludf.DUMMYFUNCTION("IF(
  COUNT({B34,D34,F34,H34,J34,L34})&lt;2,
  """",
  SPARKLINE( TOCOL({B34,D34,F34,H34,J34,L34}, 1) )
)
"),"")</f>
        <v/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 t="str">
        <f>IFERROR(__xludf.DUMMYFUNCTION("IF(COUNTA(B35,D35,F35,H35,J35,L35)=0,"""", AVERAGE(FILTER({B35,D35,F35,H35,J35,L35},{B35,D35,F35,H35,J35,L35}&lt;&gt;"""")))"),"")</f>
        <v/>
      </c>
      <c r="S35" s="7" t="str">
        <f>IFERROR(__xludf.DUMMYFUNCTION("IF(
  COUNTA({C35,E35,G35,I35,K35,M35,O35,Q35})=0,"""",
  INDEX(
    FILTER(IFERROR(DATEVALUE({C35,E35,G35,I35,K35,M35,O35,Q35}),{C35,E35,G35,I35,K35,M35,O35,Q35}), {C35,E35,G35,I35,K35,M35,O35,Q35}&lt;&gt;""""),
    COUNTA(FILTER({C35,E35,G35,I35,K35,M35,O35,Q"&amp;"35},{C35,E35,G35,I35,K35,M35,O35,Q35}&lt;&gt;""""))
  )
  +
  IF(
    INDEX(
      FILTER({B35,D35,F35,H35,J35,L35,N35,P35},{B35,D35,F35,H35,J35,L35,N35,P35}&lt;&gt;""""), 
      COUNTA(FILTER({B35,D35,F35,H35,J35,L35,N35,P35},{B35,D35,F35,H35,J35,L35,N35,P35}&lt;&gt;"""")"&amp;")
    )&lt;5,
    1,
    CHOOSE(MIN(3,COUNTIF({B35,D35,F35,H35,J35,L35,N35,P35},5)),2,3,5)
  )
)
"),"")</f>
        <v/>
      </c>
      <c r="T35" s="4" t="str">
        <f>IFERROR(__xludf.DUMMYFUNCTION("IF(
  COUNT({B35,D35,F35,H35,J35,L35})&lt;2,
  """",
  SPARKLINE( TOCOL({B35,D35,F35,H35,J35,L35}, 1) )
)
"),"")</f>
        <v/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</row>
    <row r="3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 t="str">
        <f>IFERROR(__xludf.DUMMYFUNCTION("IF(COUNTA(B36,D36,F36,H36,J36,L36)=0,"""", AVERAGE(FILTER({B36,D36,F36,H36,J36,L36},{B36,D36,F36,H36,J36,L36}&lt;&gt;"""")))"),"")</f>
        <v/>
      </c>
      <c r="S36" s="7" t="str">
        <f>IFERROR(__xludf.DUMMYFUNCTION("IF(
  COUNTA({C36,E36,G36,I36,K36,M36,O36,Q36})=0,"""",
  INDEX(
    FILTER(IFERROR(DATEVALUE({C36,E36,G36,I36,K36,M36,O36,Q36}),{C36,E36,G36,I36,K36,M36,O36,Q36}), {C36,E36,G36,I36,K36,M36,O36,Q36}&lt;&gt;""""),
    COUNTA(FILTER({C36,E36,G36,I36,K36,M36,O36,Q"&amp;"36},{C36,E36,G36,I36,K36,M36,O36,Q36}&lt;&gt;""""))
  )
  +
  IF(
    INDEX(
      FILTER({B36,D36,F36,H36,J36,L36,N36,P36},{B36,D36,F36,H36,J36,L36,N36,P36}&lt;&gt;""""), 
      COUNTA(FILTER({B36,D36,F36,H36,J36,L36,N36,P36},{B36,D36,F36,H36,J36,L36,N36,P36}&lt;&gt;"""")"&amp;")
    )&lt;5,
    1,
    CHOOSE(MIN(3,COUNTIF({B36,D36,F36,H36,J36,L36,N36,P36},5)),2,3,5)
  )
)
"),"")</f>
        <v/>
      </c>
      <c r="T36" s="4" t="str">
        <f>IFERROR(__xludf.DUMMYFUNCTION("IF(
  COUNT({B36,D36,F36,H36,J36,L36})&lt;2,
  """",
  SPARKLINE( TOCOL({B36,D36,F36,H36,J36,L36}, 1) )
)
"),"")</f>
        <v/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</row>
    <row r="37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 t="str">
        <f>IFERROR(__xludf.DUMMYFUNCTION("IF(COUNTA(B37,D37,F37,H37,J37,L37)=0,"""", AVERAGE(FILTER({B37,D37,F37,H37,J37,L37},{B37,D37,F37,H37,J37,L37}&lt;&gt;"""")))"),"")</f>
        <v/>
      </c>
      <c r="S37" s="7" t="str">
        <f>IFERROR(__xludf.DUMMYFUNCTION("IF(
  COUNTA({C37,E37,G37,I37,K37,M37,O37,Q37})=0,"""",
  INDEX(
    FILTER(IFERROR(DATEVALUE({C37,E37,G37,I37,K37,M37,O37,Q37}),{C37,E37,G37,I37,K37,M37,O37,Q37}), {C37,E37,G37,I37,K37,M37,O37,Q37}&lt;&gt;""""),
    COUNTA(FILTER({C37,E37,G37,I37,K37,M37,O37,Q"&amp;"37},{C37,E37,G37,I37,K37,M37,O37,Q37}&lt;&gt;""""))
  )
  +
  IF(
    INDEX(
      FILTER({B37,D37,F37,H37,J37,L37,N37,P37},{B37,D37,F37,H37,J37,L37,N37,P37}&lt;&gt;""""), 
      COUNTA(FILTER({B37,D37,F37,H37,J37,L37,N37,P37},{B37,D37,F37,H37,J37,L37,N37,P37}&lt;&gt;"""")"&amp;")
    )&lt;5,
    1,
    CHOOSE(MIN(3,COUNTIF({B37,D37,F37,H37,J37,L37,N37,P37},5)),2,3,5)
  )
)
"),"")</f>
        <v/>
      </c>
      <c r="T37" s="4" t="str">
        <f>IFERROR(__xludf.DUMMYFUNCTION("IF(
  COUNT({B37,D37,F37,H37,J37,L37})&lt;2,
  """",
  SPARKLINE( TOCOL({B37,D37,F37,H37,J37,L37}, 1) )
)
"),"")</f>
        <v/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</row>
    <row r="38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 t="str">
        <f>IFERROR(__xludf.DUMMYFUNCTION("IF(COUNTA(B38,D38,F38,H38,J38,L38)=0,"""", AVERAGE(FILTER({B38,D38,F38,H38,J38,L38},{B38,D38,F38,H38,J38,L38}&lt;&gt;"""")))"),"")</f>
        <v/>
      </c>
      <c r="S38" s="7" t="str">
        <f>IFERROR(__xludf.DUMMYFUNCTION("IF(
  COUNTA({C38,E38,G38,I38,K38,M38,O38,Q38})=0,"""",
  INDEX(
    FILTER(IFERROR(DATEVALUE({C38,E38,G38,I38,K38,M38,O38,Q38}),{C38,E38,G38,I38,K38,M38,O38,Q38}), {C38,E38,G38,I38,K38,M38,O38,Q38}&lt;&gt;""""),
    COUNTA(FILTER({C38,E38,G38,I38,K38,M38,O38,Q"&amp;"38},{C38,E38,G38,I38,K38,M38,O38,Q38}&lt;&gt;""""))
  )
  +
  IF(
    INDEX(
      FILTER({B38,D38,F38,H38,J38,L38,N38,P38},{B38,D38,F38,H38,J38,L38,N38,P38}&lt;&gt;""""), 
      COUNTA(FILTER({B38,D38,F38,H38,J38,L38,N38,P38},{B38,D38,F38,H38,J38,L38,N38,P38}&lt;&gt;"""")"&amp;")
    )&lt;5,
    1,
    CHOOSE(MIN(3,COUNTIF({B38,D38,F38,H38,J38,L38,N38,P38},5)),2,3,5)
  )
)
"),"")</f>
        <v/>
      </c>
      <c r="T38" s="4" t="str">
        <f>IFERROR(__xludf.DUMMYFUNCTION("IF(
  COUNT({B38,D38,F38,H38,J38,L38})&lt;2,
  """",
  SPARKLINE( TOCOL({B38,D38,F38,H38,J38,L38}, 1) )
)
"),"")</f>
        <v/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 t="str">
        <f>IFERROR(__xludf.DUMMYFUNCTION("IF(COUNTA(B39,D39,F39,H39,J39,L39)=0,"""", AVERAGE(FILTER({B39,D39,F39,H39,J39,L39},{B39,D39,F39,H39,J39,L39}&lt;&gt;"""")))"),"")</f>
        <v/>
      </c>
      <c r="S39" s="7" t="str">
        <f>IFERROR(__xludf.DUMMYFUNCTION("IF(
  COUNTA({C39,E39,G39,I39,K39,M39,O39,Q39})=0,"""",
  INDEX(
    FILTER(IFERROR(DATEVALUE({C39,E39,G39,I39,K39,M39,O39,Q39}),{C39,E39,G39,I39,K39,M39,O39,Q39}), {C39,E39,G39,I39,K39,M39,O39,Q39}&lt;&gt;""""),
    COUNTA(FILTER({C39,E39,G39,I39,K39,M39,O39,Q"&amp;"39},{C39,E39,G39,I39,K39,M39,O39,Q39}&lt;&gt;""""))
  )
  +
  IF(
    INDEX(
      FILTER({B39,D39,F39,H39,J39,L39,N39,P39},{B39,D39,F39,H39,J39,L39,N39,P39}&lt;&gt;""""), 
      COUNTA(FILTER({B39,D39,F39,H39,J39,L39,N39,P39},{B39,D39,F39,H39,J39,L39,N39,P39}&lt;&gt;"""")"&amp;")
    )&lt;5,
    1,
    CHOOSE(MIN(3,COUNTIF({B39,D39,F39,H39,J39,L39,N39,P39},5)),2,3,5)
  )
)
"),"")</f>
        <v/>
      </c>
      <c r="T39" s="4" t="str">
        <f>IFERROR(__xludf.DUMMYFUNCTION("IF(
  COUNT({B39,D39,F39,H39,J39,L39})&lt;2,
  """",
  SPARKLINE( TOCOL({B39,D39,F39,H39,J39,L39}, 1) )
)
"),"")</f>
        <v/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</row>
    <row r="40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 t="str">
        <f>IFERROR(__xludf.DUMMYFUNCTION("IF(COUNTA(B40,D40,F40,H40,J40,L40)=0,"""", AVERAGE(FILTER({B40,D40,F40,H40,J40,L40},{B40,D40,F40,H40,J40,L40}&lt;&gt;"""")))"),"")</f>
        <v/>
      </c>
      <c r="S40" s="7" t="str">
        <f>IFERROR(__xludf.DUMMYFUNCTION("IF(
  COUNTA({C40,E40,G40,I40,K40,M40,O40,Q40})=0,"""",
  INDEX(
    FILTER(IFERROR(DATEVALUE({C40,E40,G40,I40,K40,M40,O40,Q40}),{C40,E40,G40,I40,K40,M40,O40,Q40}), {C40,E40,G40,I40,K40,M40,O40,Q40}&lt;&gt;""""),
    COUNTA(FILTER({C40,E40,G40,I40,K40,M40,O40,Q"&amp;"40},{C40,E40,G40,I40,K40,M40,O40,Q40}&lt;&gt;""""))
  )
  +
  IF(
    INDEX(
      FILTER({B40,D40,F40,H40,J40,L40,N40,P40},{B40,D40,F40,H40,J40,L40,N40,P40}&lt;&gt;""""), 
      COUNTA(FILTER({B40,D40,F40,H40,J40,L40,N40,P40},{B40,D40,F40,H40,J40,L40,N40,P40}&lt;&gt;"""")"&amp;")
    )&lt;5,
    1,
    CHOOSE(MIN(3,COUNTIF({B40,D40,F40,H40,J40,L40,N40,P40},5)),2,3,5)
  )
)
"),"")</f>
        <v/>
      </c>
      <c r="T40" s="4" t="str">
        <f>IFERROR(__xludf.DUMMYFUNCTION("IF(
  COUNT({B40,D40,F40,H40,J40,L40})&lt;2,
  """",
  SPARKLINE( TOCOL({B40,D40,F40,H40,J40,L40}, 1) )
)
"),"")</f>
        <v/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</row>
    <row r="41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 t="str">
        <f>IFERROR(__xludf.DUMMYFUNCTION("IF(COUNTA(B41,D41,F41,H41,J41,L41)=0,"""", AVERAGE(FILTER({B41,D41,F41,H41,J41,L41},{B41,D41,F41,H41,J41,L41}&lt;&gt;"""")))"),"")</f>
        <v/>
      </c>
      <c r="S41" s="7" t="str">
        <f>IFERROR(__xludf.DUMMYFUNCTION("IF(
  COUNTA({C41,E41,G41,I41,K41,M41,O41,Q41})=0,"""",
  INDEX(
    FILTER(IFERROR(DATEVALUE({C41,E41,G41,I41,K41,M41,O41,Q41}),{C41,E41,G41,I41,K41,M41,O41,Q41}), {C41,E41,G41,I41,K41,M41,O41,Q41}&lt;&gt;""""),
    COUNTA(FILTER({C41,E41,G41,I41,K41,M41,O41,Q"&amp;"41},{C41,E41,G41,I41,K41,M41,O41,Q41}&lt;&gt;""""))
  )
  +
  IF(
    INDEX(
      FILTER({B41,D41,F41,H41,J41,L41,N41,P41},{B41,D41,F41,H41,J41,L41,N41,P41}&lt;&gt;""""), 
      COUNTA(FILTER({B41,D41,F41,H41,J41,L41,N41,P41},{B41,D41,F41,H41,J41,L41,N41,P41}&lt;&gt;"""")"&amp;")
    )&lt;5,
    1,
    CHOOSE(MIN(3,COUNTIF({B41,D41,F41,H41,J41,L41,N41,P41},5)),2,3,5)
  )
)
"),"")</f>
        <v/>
      </c>
      <c r="T41" s="4" t="str">
        <f>IFERROR(__xludf.DUMMYFUNCTION("IF(
  COUNT({B41,D41,F41,H41,J41,L41})&lt;2,
  """",
  SPARKLINE( TOCOL({B41,D41,F41,H41,J41,L41}, 1) )
)
"),"")</f>
        <v/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</row>
    <row r="42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 t="str">
        <f>IFERROR(__xludf.DUMMYFUNCTION("IF(COUNTA(B42,D42,F42,H42,J42,L42)=0,"""", AVERAGE(FILTER({B42,D42,F42,H42,J42,L42},{B42,D42,F42,H42,J42,L42}&lt;&gt;"""")))"),"")</f>
        <v/>
      </c>
      <c r="S42" s="7" t="str">
        <f>IFERROR(__xludf.DUMMYFUNCTION("IF(
  COUNTA({C42,E42,G42,I42,K42,M42,O42,Q42})=0,"""",
  INDEX(
    FILTER(IFERROR(DATEVALUE({C42,E42,G42,I42,K42,M42,O42,Q42}),{C42,E42,G42,I42,K42,M42,O42,Q42}), {C42,E42,G42,I42,K42,M42,O42,Q42}&lt;&gt;""""),
    COUNTA(FILTER({C42,E42,G42,I42,K42,M42,O42,Q"&amp;"42},{C42,E42,G42,I42,K42,M42,O42,Q42}&lt;&gt;""""))
  )
  +
  IF(
    INDEX(
      FILTER({B42,D42,F42,H42,J42,L42,N42,P42},{B42,D42,F42,H42,J42,L42,N42,P42}&lt;&gt;""""), 
      COUNTA(FILTER({B42,D42,F42,H42,J42,L42,N42,P42},{B42,D42,F42,H42,J42,L42,N42,P42}&lt;&gt;"""")"&amp;")
    )&lt;5,
    1,
    CHOOSE(MIN(3,COUNTIF({B42,D42,F42,H42,J42,L42,N42,P42},5)),2,3,5)
  )
)
"),"")</f>
        <v/>
      </c>
      <c r="T42" s="4" t="str">
        <f>IFERROR(__xludf.DUMMYFUNCTION("IF(
  COUNT({B42,D42,F42,H42,J42,L42})&lt;2,
  """",
  SPARKLINE( TOCOL({B42,D42,F42,H42,J42,L42}, 1) )
)
"),"")</f>
        <v/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</row>
    <row r="43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 t="str">
        <f>IFERROR(__xludf.DUMMYFUNCTION("IF(COUNTA(B43,D43,F43,H43,J43,L43)=0,"""", AVERAGE(FILTER({B43,D43,F43,H43,J43,L43},{B43,D43,F43,H43,J43,L43}&lt;&gt;"""")))"),"")</f>
        <v/>
      </c>
      <c r="S43" s="7" t="str">
        <f>IFERROR(__xludf.DUMMYFUNCTION("IF(
  COUNTA({C43,E43,G43,I43,K43,M43,O43,Q43})=0,"""",
  INDEX(
    FILTER(IFERROR(DATEVALUE({C43,E43,G43,I43,K43,M43,O43,Q43}),{C43,E43,G43,I43,K43,M43,O43,Q43}), {C43,E43,G43,I43,K43,M43,O43,Q43}&lt;&gt;""""),
    COUNTA(FILTER({C43,E43,G43,I43,K43,M43,O43,Q"&amp;"43},{C43,E43,G43,I43,K43,M43,O43,Q43}&lt;&gt;""""))
  )
  +
  IF(
    INDEX(
      FILTER({B43,D43,F43,H43,J43,L43,N43,P43},{B43,D43,F43,H43,J43,L43,N43,P43}&lt;&gt;""""), 
      COUNTA(FILTER({B43,D43,F43,H43,J43,L43,N43,P43},{B43,D43,F43,H43,J43,L43,N43,P43}&lt;&gt;"""")"&amp;")
    )&lt;5,
    1,
    CHOOSE(MIN(3,COUNTIF({B43,D43,F43,H43,J43,L43,N43,P43},5)),2,3,5)
  )
)
"),"")</f>
        <v/>
      </c>
      <c r="T43" s="4" t="str">
        <f>IFERROR(__xludf.DUMMYFUNCTION("IF(
  COUNT({B43,D43,F43,H43,J43,L43})&lt;2,
  """",
  SPARKLINE( TOCOL({B43,D43,F43,H43,J43,L43}, 1) )
)
"),"")</f>
        <v/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</row>
    <row r="44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 t="str">
        <f>IFERROR(__xludf.DUMMYFUNCTION("IF(COUNTA(B44,D44,F44,H44,J44,L44)=0,"""", AVERAGE(FILTER({B44,D44,F44,H44,J44,L44},{B44,D44,F44,H44,J44,L44}&lt;&gt;"""")))"),"")</f>
        <v/>
      </c>
      <c r="S44" s="7" t="str">
        <f>IFERROR(__xludf.DUMMYFUNCTION("IF(
  COUNTA({C44,E44,G44,I44,K44,M44,O44,Q44})=0,"""",
  INDEX(
    FILTER(IFERROR(DATEVALUE({C44,E44,G44,I44,K44,M44,O44,Q44}),{C44,E44,G44,I44,K44,M44,O44,Q44}), {C44,E44,G44,I44,K44,M44,O44,Q44}&lt;&gt;""""),
    COUNTA(FILTER({C44,E44,G44,I44,K44,M44,O44,Q"&amp;"44},{C44,E44,G44,I44,K44,M44,O44,Q44}&lt;&gt;""""))
  )
  +
  IF(
    INDEX(
      FILTER({B44,D44,F44,H44,J44,L44,N44,P44},{B44,D44,F44,H44,J44,L44,N44,P44}&lt;&gt;""""), 
      COUNTA(FILTER({B44,D44,F44,H44,J44,L44,N44,P44},{B44,D44,F44,H44,J44,L44,N44,P44}&lt;&gt;"""")"&amp;")
    )&lt;5,
    1,
    CHOOSE(MIN(3,COUNTIF({B44,D44,F44,H44,J44,L44,N44,P44},5)),2,3,5)
  )
)
"),"")</f>
        <v/>
      </c>
      <c r="T44" s="4" t="str">
        <f>IFERROR(__xludf.DUMMYFUNCTION("IF(
  COUNT({B44,D44,F44,H44,J44,L44})&lt;2,
  """",
  SPARKLINE( TOCOL({B44,D44,F44,H44,J44,L44}, 1) )
)
"),"")</f>
        <v/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</row>
    <row r="45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 t="str">
        <f>IFERROR(__xludf.DUMMYFUNCTION("IF(COUNTA(B45,D45,F45,H45,J45,L45)=0,"""", AVERAGE(FILTER({B45,D45,F45,H45,J45,L45},{B45,D45,F45,H45,J45,L45}&lt;&gt;"""")))"),"")</f>
        <v/>
      </c>
      <c r="S45" s="7" t="str">
        <f>IFERROR(__xludf.DUMMYFUNCTION("IF(
  COUNTA({C45,E45,G45,I45,K45,M45,O45,Q45})=0,"""",
  INDEX(
    FILTER(IFERROR(DATEVALUE({C45,E45,G45,I45,K45,M45,O45,Q45}),{C45,E45,G45,I45,K45,M45,O45,Q45}), {C45,E45,G45,I45,K45,M45,O45,Q45}&lt;&gt;""""),
    COUNTA(FILTER({C45,E45,G45,I45,K45,M45,O45,Q"&amp;"45},{C45,E45,G45,I45,K45,M45,O45,Q45}&lt;&gt;""""))
  )
  +
  IF(
    INDEX(
      FILTER({B45,D45,F45,H45,J45,L45,N45,P45},{B45,D45,F45,H45,J45,L45,N45,P45}&lt;&gt;""""), 
      COUNTA(FILTER({B45,D45,F45,H45,J45,L45,N45,P45},{B45,D45,F45,H45,J45,L45,N45,P45}&lt;&gt;"""")"&amp;")
    )&lt;5,
    1,
    CHOOSE(MIN(3,COUNTIF({B45,D45,F45,H45,J45,L45,N45,P45},5)),2,3,5)
  )
)
"),"")</f>
        <v/>
      </c>
      <c r="T45" s="4" t="str">
        <f>IFERROR(__xludf.DUMMYFUNCTION("IF(
  COUNT({B45,D45,F45,H45,J45,L45})&lt;2,
  """",
  SPARKLINE( TOCOL({B45,D45,F45,H45,J45,L45}, 1) )
)
"),"")</f>
        <v/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</row>
    <row r="4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 t="str">
        <f>IFERROR(__xludf.DUMMYFUNCTION("IF(COUNTA(B46,D46,F46,H46,J46,L46)=0,"""", AVERAGE(FILTER({B46,D46,F46,H46,J46,L46},{B46,D46,F46,H46,J46,L46}&lt;&gt;"""")))"),"")</f>
        <v/>
      </c>
      <c r="S46" s="7" t="str">
        <f>IFERROR(__xludf.DUMMYFUNCTION("IF(
  COUNTA({C46,E46,G46,I46,K46,M46,O46,Q46})=0,"""",
  INDEX(
    FILTER(IFERROR(DATEVALUE({C46,E46,G46,I46,K46,M46,O46,Q46}),{C46,E46,G46,I46,K46,M46,O46,Q46}), {C46,E46,G46,I46,K46,M46,O46,Q46}&lt;&gt;""""),
    COUNTA(FILTER({C46,E46,G46,I46,K46,M46,O46,Q"&amp;"46},{C46,E46,G46,I46,K46,M46,O46,Q46}&lt;&gt;""""))
  )
  +
  IF(
    INDEX(
      FILTER({B46,D46,F46,H46,J46,L46,N46,P46},{B46,D46,F46,H46,J46,L46,N46,P46}&lt;&gt;""""), 
      COUNTA(FILTER({B46,D46,F46,H46,J46,L46,N46,P46},{B46,D46,F46,H46,J46,L46,N46,P46}&lt;&gt;"""")"&amp;")
    )&lt;5,
    1,
    CHOOSE(MIN(3,COUNTIF({B46,D46,F46,H46,J46,L46,N46,P46},5)),2,3,5)
  )
)
"),"")</f>
        <v/>
      </c>
      <c r="T46" s="4" t="str">
        <f>IFERROR(__xludf.DUMMYFUNCTION("IF(
  COUNT({B46,D46,F46,H46,J46,L46})&lt;2,
  """",
  SPARKLINE( TOCOL({B46,D46,F46,H46,J46,L46}, 1) )
)
"),"")</f>
        <v/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</row>
    <row r="47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 t="str">
        <f>IFERROR(__xludf.DUMMYFUNCTION("IF(COUNTA(B47,D47,F47,H47,J47,L47)=0,"""", AVERAGE(FILTER({B47,D47,F47,H47,J47,L47},{B47,D47,F47,H47,J47,L47}&lt;&gt;"""")))"),"")</f>
        <v/>
      </c>
      <c r="S47" s="7" t="str">
        <f>IFERROR(__xludf.DUMMYFUNCTION("IF(
  COUNTA({C47,E47,G47,I47,K47,M47,O47,Q47})=0,"""",
  INDEX(
    FILTER(IFERROR(DATEVALUE({C47,E47,G47,I47,K47,M47,O47,Q47}),{C47,E47,G47,I47,K47,M47,O47,Q47}), {C47,E47,G47,I47,K47,M47,O47,Q47}&lt;&gt;""""),
    COUNTA(FILTER({C47,E47,G47,I47,K47,M47,O47,Q"&amp;"47},{C47,E47,G47,I47,K47,M47,O47,Q47}&lt;&gt;""""))
  )
  +
  IF(
    INDEX(
      FILTER({B47,D47,F47,H47,J47,L47,N47,P47},{B47,D47,F47,H47,J47,L47,N47,P47}&lt;&gt;""""), 
      COUNTA(FILTER({B47,D47,F47,H47,J47,L47,N47,P47},{B47,D47,F47,H47,J47,L47,N47,P47}&lt;&gt;"""")"&amp;")
    )&lt;5,
    1,
    CHOOSE(MIN(3,COUNTIF({B47,D47,F47,H47,J47,L47,N47,P47},5)),2,3,5)
  )
)
"),"")</f>
        <v/>
      </c>
      <c r="T47" s="4" t="str">
        <f>IFERROR(__xludf.DUMMYFUNCTION("IF(
  COUNT({B47,D47,F47,H47,J47,L47})&lt;2,
  """",
  SPARKLINE( TOCOL({B47,D47,F47,H47,J47,L47}, 1) )
)
"),"")</f>
        <v/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</row>
    <row r="48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 t="str">
        <f>IFERROR(__xludf.DUMMYFUNCTION("IF(COUNTA(B48,D48,F48,H48,J48,L48)=0,"""", AVERAGE(FILTER({B48,D48,F48,H48,J48,L48},{B48,D48,F48,H48,J48,L48}&lt;&gt;"""")))"),"")</f>
        <v/>
      </c>
      <c r="S48" s="7" t="str">
        <f>IFERROR(__xludf.DUMMYFUNCTION("IF(
  COUNTA({C48,E48,G48,I48,K48,M48,O48,Q48})=0,"""",
  INDEX(
    FILTER(IFERROR(DATEVALUE({C48,E48,G48,I48,K48,M48,O48,Q48}),{C48,E48,G48,I48,K48,M48,O48,Q48}), {C48,E48,G48,I48,K48,M48,O48,Q48}&lt;&gt;""""),
    COUNTA(FILTER({C48,E48,G48,I48,K48,M48,O48,Q"&amp;"48},{C48,E48,G48,I48,K48,M48,O48,Q48}&lt;&gt;""""))
  )
  +
  IF(
    INDEX(
      FILTER({B48,D48,F48,H48,J48,L48,N48,P48},{B48,D48,F48,H48,J48,L48,N48,P48}&lt;&gt;""""), 
      COUNTA(FILTER({B48,D48,F48,H48,J48,L48,N48,P48},{B48,D48,F48,H48,J48,L48,N48,P48}&lt;&gt;"""")"&amp;")
    )&lt;5,
    1,
    CHOOSE(MIN(3,COUNTIF({B48,D48,F48,H48,J48,L48,N48,P48},5)),2,3,5)
  )
)
"),"")</f>
        <v/>
      </c>
      <c r="T48" s="4" t="str">
        <f>IFERROR(__xludf.DUMMYFUNCTION("IF(
  COUNT({B48,D48,F48,H48,J48,L48})&lt;2,
  """",
  SPARKLINE( TOCOL({B48,D48,F48,H48,J48,L48}, 1) )
)
"),"")</f>
        <v/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</row>
    <row r="49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 t="str">
        <f>IFERROR(__xludf.DUMMYFUNCTION("IF(COUNTA(B49,D49,F49,H49,J49,L49)=0,"""", AVERAGE(FILTER({B49,D49,F49,H49,J49,L49},{B49,D49,F49,H49,J49,L49}&lt;&gt;"""")))"),"")</f>
        <v/>
      </c>
      <c r="S49" s="7" t="str">
        <f>IFERROR(__xludf.DUMMYFUNCTION("IF(
  COUNTA({C49,E49,G49,I49,K49,M49,O49,Q49})=0,"""",
  INDEX(
    FILTER(IFERROR(DATEVALUE({C49,E49,G49,I49,K49,M49,O49,Q49}),{C49,E49,G49,I49,K49,M49,O49,Q49}), {C49,E49,G49,I49,K49,M49,O49,Q49}&lt;&gt;""""),
    COUNTA(FILTER({C49,E49,G49,I49,K49,M49,O49,Q"&amp;"49},{C49,E49,G49,I49,K49,M49,O49,Q49}&lt;&gt;""""))
  )
  +
  IF(
    INDEX(
      FILTER({B49,D49,F49,H49,J49,L49,N49,P49},{B49,D49,F49,H49,J49,L49,N49,P49}&lt;&gt;""""), 
      COUNTA(FILTER({B49,D49,F49,H49,J49,L49,N49,P49},{B49,D49,F49,H49,J49,L49,N49,P49}&lt;&gt;"""")"&amp;")
    )&lt;5,
    1,
    CHOOSE(MIN(3,COUNTIF({B49,D49,F49,H49,J49,L49,N49,P49},5)),2,3,5)
  )
)
"),"")</f>
        <v/>
      </c>
      <c r="T49" s="4" t="str">
        <f>IFERROR(__xludf.DUMMYFUNCTION("IF(
  COUNT({B49,D49,F49,H49,J49,L49})&lt;2,
  """",
  SPARKLINE( TOCOL({B49,D49,F49,H49,J49,L49}, 1) )
)
"),"")</f>
        <v/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 t="str">
        <f>IFERROR(__xludf.DUMMYFUNCTION("IF(COUNTA(B50,D50,F50,H50,J50,L50)=0,"""", AVERAGE(FILTER({B50,D50,F50,H50,J50,L50},{B50,D50,F50,H50,J50,L50}&lt;&gt;"""")))"),"")</f>
        <v/>
      </c>
      <c r="S50" s="7" t="str">
        <f>IFERROR(__xludf.DUMMYFUNCTION("IF(
  COUNTA({C50,E50,G50,I50,K50,M50,O50,Q50})=0,"""",
  INDEX(
    FILTER(IFERROR(DATEVALUE({C50,E50,G50,I50,K50,M50,O50,Q50}),{C50,E50,G50,I50,K50,M50,O50,Q50}), {C50,E50,G50,I50,K50,M50,O50,Q50}&lt;&gt;""""),
    COUNTA(FILTER({C50,E50,G50,I50,K50,M50,O50,Q"&amp;"50},{C50,E50,G50,I50,K50,M50,O50,Q50}&lt;&gt;""""))
  )
  +
  IF(
    INDEX(
      FILTER({B50,D50,F50,H50,J50,L50,N50,P50},{B50,D50,F50,H50,J50,L50,N50,P50}&lt;&gt;""""), 
      COUNTA(FILTER({B50,D50,F50,H50,J50,L50,N50,P50},{B50,D50,F50,H50,J50,L50,N50,P50}&lt;&gt;"""")"&amp;")
    )&lt;5,
    1,
    CHOOSE(MIN(3,COUNTIF({B50,D50,F50,H50,J50,L50,N50,P50},5)),2,3,5)
  )
)
"),"")</f>
        <v/>
      </c>
      <c r="T50" s="4" t="str">
        <f>IFERROR(__xludf.DUMMYFUNCTION("IF(
  COUNT({B50,D50,F50,H50,J50,L50})&lt;2,
  """",
  SPARKLINE( TOCOL({B50,D50,F50,H50,J50,L50}, 1) )
)
"),"")</f>
        <v/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 t="str">
        <f>IFERROR(__xludf.DUMMYFUNCTION("IF(COUNTA(B51,D51,F51,H51,J51,L51)=0,"""", AVERAGE(FILTER({B51,D51,F51,H51,J51,L51},{B51,D51,F51,H51,J51,L51}&lt;&gt;"""")))"),"")</f>
        <v/>
      </c>
      <c r="S51" s="7" t="str">
        <f>IFERROR(__xludf.DUMMYFUNCTION("IF(
  COUNTA({C51,E51,G51,I51,K51,M51,O51,Q51})=0,"""",
  INDEX(
    FILTER(IFERROR(DATEVALUE({C51,E51,G51,I51,K51,M51,O51,Q51}),{C51,E51,G51,I51,K51,M51,O51,Q51}), {C51,E51,G51,I51,K51,M51,O51,Q51}&lt;&gt;""""),
    COUNTA(FILTER({C51,E51,G51,I51,K51,M51,O51,Q"&amp;"51},{C51,E51,G51,I51,K51,M51,O51,Q51}&lt;&gt;""""))
  )
  +
  IF(
    INDEX(
      FILTER({B51,D51,F51,H51,J51,L51,N51,P51},{B51,D51,F51,H51,J51,L51,N51,P51}&lt;&gt;""""), 
      COUNTA(FILTER({B51,D51,F51,H51,J51,L51,N51,P51},{B51,D51,F51,H51,J51,L51,N51,P51}&lt;&gt;"""")"&amp;")
    )&lt;5,
    1,
    CHOOSE(MIN(3,COUNTIF({B51,D51,F51,H51,J51,L51,N51,P51},5)),2,3,5)
  )
)
"),"")</f>
        <v/>
      </c>
      <c r="T51" s="4" t="str">
        <f>IFERROR(__xludf.DUMMYFUNCTION("IF(
  COUNT({B51,D51,F51,H51,J51,L51})&lt;2,
  """",
  SPARKLINE( TOCOL({B51,D51,F51,H51,J51,L51}, 1) )
)
"),"")</f>
        <v/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 t="str">
        <f>IFERROR(__xludf.DUMMYFUNCTION("IF(COUNTA(B52,D52,F52,H52,J52,L52)=0,"""", AVERAGE(FILTER({B52,D52,F52,H52,J52,L52},{B52,D52,F52,H52,J52,L52}&lt;&gt;"""")))"),"")</f>
        <v/>
      </c>
      <c r="S52" s="7" t="str">
        <f>IFERROR(__xludf.DUMMYFUNCTION("IF(
  COUNTA({C52,E52,G52,I52,K52,M52,O52,Q52})=0,"""",
  INDEX(
    FILTER(IFERROR(DATEVALUE({C52,E52,G52,I52,K52,M52,O52,Q52}),{C52,E52,G52,I52,K52,M52,O52,Q52}), {C52,E52,G52,I52,K52,M52,O52,Q52}&lt;&gt;""""),
    COUNTA(FILTER({C52,E52,G52,I52,K52,M52,O52,Q"&amp;"52},{C52,E52,G52,I52,K52,M52,O52,Q52}&lt;&gt;""""))
  )
  +
  IF(
    INDEX(
      FILTER({B52,D52,F52,H52,J52,L52,N52,P52},{B52,D52,F52,H52,J52,L52,N52,P52}&lt;&gt;""""), 
      COUNTA(FILTER({B52,D52,F52,H52,J52,L52,N52,P52},{B52,D52,F52,H52,J52,L52,N52,P52}&lt;&gt;"""")"&amp;")
    )&lt;5,
    1,
    CHOOSE(MIN(3,COUNTIF({B52,D52,F52,H52,J52,L52,N52,P52},5)),2,3,5)
  )
)
"),"")</f>
        <v/>
      </c>
      <c r="T52" s="4" t="str">
        <f>IFERROR(__xludf.DUMMYFUNCTION("IF(
  COUNT({B52,D52,F52,H52,J52,L52})&lt;2,
  """",
  SPARKLINE( TOCOL({B52,D52,F52,H52,J52,L52}, 1) )
)
"),"")</f>
        <v/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 t="str">
        <f>IFERROR(__xludf.DUMMYFUNCTION("IF(COUNTA(B53,D53,F53,H53,J53,L53)=0,"""", AVERAGE(FILTER({B53,D53,F53,H53,J53,L53},{B53,D53,F53,H53,J53,L53}&lt;&gt;"""")))"),"")</f>
        <v/>
      </c>
      <c r="S53" s="7" t="str">
        <f>IFERROR(__xludf.DUMMYFUNCTION("IF(
  COUNTA({C53,E53,G53,I53,K53,M53,O53,Q53})=0,"""",
  INDEX(
    FILTER(IFERROR(DATEVALUE({C53,E53,G53,I53,K53,M53,O53,Q53}),{C53,E53,G53,I53,K53,M53,O53,Q53}), {C53,E53,G53,I53,K53,M53,O53,Q53}&lt;&gt;""""),
    COUNTA(FILTER({C53,E53,G53,I53,K53,M53,O53,Q"&amp;"53},{C53,E53,G53,I53,K53,M53,O53,Q53}&lt;&gt;""""))
  )
  +
  IF(
    INDEX(
      FILTER({B53,D53,F53,H53,J53,L53,N53,P53},{B53,D53,F53,H53,J53,L53,N53,P53}&lt;&gt;""""), 
      COUNTA(FILTER({B53,D53,F53,H53,J53,L53,N53,P53},{B53,D53,F53,H53,J53,L53,N53,P53}&lt;&gt;"""")"&amp;")
    )&lt;5,
    1,
    CHOOSE(MIN(3,COUNTIF({B53,D53,F53,H53,J53,L53,N53,P53},5)),2,3,5)
  )
)
"),"")</f>
        <v/>
      </c>
      <c r="T53" s="4" t="str">
        <f>IFERROR(__xludf.DUMMYFUNCTION("IF(
  COUNT({B53,D53,F53,H53,J53,L53})&lt;2,
  """",
  SPARKLINE( TOCOL({B53,D53,F53,H53,J53,L53}, 1) )
)
"),"")</f>
        <v/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 t="str">
        <f>IFERROR(__xludf.DUMMYFUNCTION("IF(COUNTA(B54,D54,F54,H54,J54,L54)=0,"""", AVERAGE(FILTER({B54,D54,F54,H54,J54,L54},{B54,D54,F54,H54,J54,L54}&lt;&gt;"""")))"),"")</f>
        <v/>
      </c>
      <c r="S54" s="7" t="str">
        <f>IFERROR(__xludf.DUMMYFUNCTION("IF(
  COUNTA({C54,E54,G54,I54,K54,M54,O54,Q54})=0,"""",
  INDEX(
    FILTER(IFERROR(DATEVALUE({C54,E54,G54,I54,K54,M54,O54,Q54}),{C54,E54,G54,I54,K54,M54,O54,Q54}), {C54,E54,G54,I54,K54,M54,O54,Q54}&lt;&gt;""""),
    COUNTA(FILTER({C54,E54,G54,I54,K54,M54,O54,Q"&amp;"54},{C54,E54,G54,I54,K54,M54,O54,Q54}&lt;&gt;""""))
  )
  +
  IF(
    INDEX(
      FILTER({B54,D54,F54,H54,J54,L54,N54,P54},{B54,D54,F54,H54,J54,L54,N54,P54}&lt;&gt;""""), 
      COUNTA(FILTER({B54,D54,F54,H54,J54,L54,N54,P54},{B54,D54,F54,H54,J54,L54,N54,P54}&lt;&gt;"""")"&amp;")
    )&lt;5,
    1,
    CHOOSE(MIN(3,COUNTIF({B54,D54,F54,H54,J54,L54,N54,P54},5)),2,3,5)
  )
)
"),"")</f>
        <v/>
      </c>
      <c r="T54" s="4" t="str">
        <f>IFERROR(__xludf.DUMMYFUNCTION("IF(
  COUNT({B54,D54,F54,H54,J54,L54})&lt;2,
  """",
  SPARKLINE( TOCOL({B54,D54,F54,H54,J54,L54}, 1) )
)
"),"")</f>
        <v/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 t="str">
        <f>IFERROR(__xludf.DUMMYFUNCTION("IF(COUNTA(B55,D55,F55,H55,J55,L55)=0,"""", AVERAGE(FILTER({B55,D55,F55,H55,J55,L55},{B55,D55,F55,H55,J55,L55}&lt;&gt;"""")))"),"")</f>
        <v/>
      </c>
      <c r="S55" s="7" t="str">
        <f>IFERROR(__xludf.DUMMYFUNCTION("IF(
  COUNTA({C55,E55,G55,I55,K55,M55,O55,Q55})=0,"""",
  INDEX(
    FILTER(IFERROR(DATEVALUE({C55,E55,G55,I55,K55,M55,O55,Q55}),{C55,E55,G55,I55,K55,M55,O55,Q55}), {C55,E55,G55,I55,K55,M55,O55,Q55}&lt;&gt;""""),
    COUNTA(FILTER({C55,E55,G55,I55,K55,M55,O55,Q"&amp;"55},{C55,E55,G55,I55,K55,M55,O55,Q55}&lt;&gt;""""))
  )
  +
  IF(
    INDEX(
      FILTER({B55,D55,F55,H55,J55,L55,N55,P55},{B55,D55,F55,H55,J55,L55,N55,P55}&lt;&gt;""""), 
      COUNTA(FILTER({B55,D55,F55,H55,J55,L55,N55,P55},{B55,D55,F55,H55,J55,L55,N55,P55}&lt;&gt;"""")"&amp;")
    )&lt;5,
    1,
    CHOOSE(MIN(3,COUNTIF({B55,D55,F55,H55,J55,L55,N55,P55},5)),2,3,5)
  )
)
"),"")</f>
        <v/>
      </c>
      <c r="T55" s="4" t="str">
        <f>IFERROR(__xludf.DUMMYFUNCTION("IF(
  COUNT({B55,D55,F55,H55,J55,L55})&lt;2,
  """",
  SPARKLINE( TOCOL({B55,D55,F55,H55,J55,L55}, 1) )
)
"),"")</f>
        <v/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 t="str">
        <f>IFERROR(__xludf.DUMMYFUNCTION("IF(COUNTA(B56,D56,F56,H56,J56,L56)=0,"""", AVERAGE(FILTER({B56,D56,F56,H56,J56,L56},{B56,D56,F56,H56,J56,L56}&lt;&gt;"""")))"),"")</f>
        <v/>
      </c>
      <c r="S56" s="7" t="str">
        <f>IFERROR(__xludf.DUMMYFUNCTION("IF(
  COUNTA({C56,E56,G56,I56,K56,M56,O56,Q56})=0,"""",
  INDEX(
    FILTER(IFERROR(DATEVALUE({C56,E56,G56,I56,K56,M56,O56,Q56}),{C56,E56,G56,I56,K56,M56,O56,Q56}), {C56,E56,G56,I56,K56,M56,O56,Q56}&lt;&gt;""""),
    COUNTA(FILTER({C56,E56,G56,I56,K56,M56,O56,Q"&amp;"56},{C56,E56,G56,I56,K56,M56,O56,Q56}&lt;&gt;""""))
  )
  +
  IF(
    INDEX(
      FILTER({B56,D56,F56,H56,J56,L56,N56,P56},{B56,D56,F56,H56,J56,L56,N56,P56}&lt;&gt;""""), 
      COUNTA(FILTER({B56,D56,F56,H56,J56,L56,N56,P56},{B56,D56,F56,H56,J56,L56,N56,P56}&lt;&gt;"""")"&amp;")
    )&lt;5,
    1,
    CHOOSE(MIN(3,COUNTIF({B56,D56,F56,H56,J56,L56,N56,P56},5)),2,3,5)
  )
)
"),"")</f>
        <v/>
      </c>
      <c r="T56" s="4" t="str">
        <f>IFERROR(__xludf.DUMMYFUNCTION("IF(
  COUNT({B56,D56,F56,H56,J56,L56})&lt;2,
  """",
  SPARKLINE( TOCOL({B56,D56,F56,H56,J56,L56}, 1) )
)
"),"")</f>
        <v/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 t="str">
        <f>IFERROR(__xludf.DUMMYFUNCTION("IF(COUNTA(B57,D57,F57,H57,J57,L57)=0,"""", AVERAGE(FILTER({B57,D57,F57,H57,J57,L57},{B57,D57,F57,H57,J57,L57}&lt;&gt;"""")))"),"")</f>
        <v/>
      </c>
      <c r="S57" s="7" t="str">
        <f>IFERROR(__xludf.DUMMYFUNCTION("IF(
  COUNTA({C57,E57,G57,I57,K57,M57,O57,Q57})=0,"""",
  INDEX(
    FILTER(IFERROR(DATEVALUE({C57,E57,G57,I57,K57,M57,O57,Q57}),{C57,E57,G57,I57,K57,M57,O57,Q57}), {C57,E57,G57,I57,K57,M57,O57,Q57}&lt;&gt;""""),
    COUNTA(FILTER({C57,E57,G57,I57,K57,M57,O57,Q"&amp;"57},{C57,E57,G57,I57,K57,M57,O57,Q57}&lt;&gt;""""))
  )
  +
  IF(
    INDEX(
      FILTER({B57,D57,F57,H57,J57,L57,N57,P57},{B57,D57,F57,H57,J57,L57,N57,P57}&lt;&gt;""""), 
      COUNTA(FILTER({B57,D57,F57,H57,J57,L57,N57,P57},{B57,D57,F57,H57,J57,L57,N57,P57}&lt;&gt;"""")"&amp;")
    )&lt;5,
    1,
    CHOOSE(MIN(3,COUNTIF({B57,D57,F57,H57,J57,L57,N57,P57},5)),2,3,5)
  )
)
"),"")</f>
        <v/>
      </c>
      <c r="T57" s="4" t="str">
        <f>IFERROR(__xludf.DUMMYFUNCTION("IF(
  COUNT({B57,D57,F57,H57,J57,L57})&lt;2,
  """",
  SPARKLINE( TOCOL({B57,D57,F57,H57,J57,L57}, 1) )
)
"),"")</f>
        <v/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 t="str">
        <f>IFERROR(__xludf.DUMMYFUNCTION("IF(COUNTA(B58,D58,F58,H58,J58,L58)=0,"""", AVERAGE(FILTER({B58,D58,F58,H58,J58,L58},{B58,D58,F58,H58,J58,L58}&lt;&gt;"""")))"),"")</f>
        <v/>
      </c>
      <c r="S58" s="7" t="str">
        <f>IFERROR(__xludf.DUMMYFUNCTION("IF(
  COUNTA({C58,E58,G58,I58,K58,M58,O58,Q58})=0,"""",
  INDEX(
    FILTER(IFERROR(DATEVALUE({C58,E58,G58,I58,K58,M58,O58,Q58}),{C58,E58,G58,I58,K58,M58,O58,Q58}), {C58,E58,G58,I58,K58,M58,O58,Q58}&lt;&gt;""""),
    COUNTA(FILTER({C58,E58,G58,I58,K58,M58,O58,Q"&amp;"58},{C58,E58,G58,I58,K58,M58,O58,Q58}&lt;&gt;""""))
  )
  +
  IF(
    INDEX(
      FILTER({B58,D58,F58,H58,J58,L58,N58,P58},{B58,D58,F58,H58,J58,L58,N58,P58}&lt;&gt;""""), 
      COUNTA(FILTER({B58,D58,F58,H58,J58,L58,N58,P58},{B58,D58,F58,H58,J58,L58,N58,P58}&lt;&gt;"""")"&amp;")
    )&lt;5,
    1,
    CHOOSE(MIN(3,COUNTIF({B58,D58,F58,H58,J58,L58,N58,P58},5)),2,3,5)
  )
)
"),"")</f>
        <v/>
      </c>
      <c r="T58" s="4" t="str">
        <f>IFERROR(__xludf.DUMMYFUNCTION("IF(
  COUNT({B58,D58,F58,H58,J58,L58})&lt;2,
  """",
  SPARKLINE( TOCOL({B58,D58,F58,H58,J58,L58}, 1) )
)
"),"")</f>
        <v/>
      </c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 t="str">
        <f>IFERROR(__xludf.DUMMYFUNCTION("IF(COUNTA(B59,D59,F59,H59,J59,L59)=0,"""", AVERAGE(FILTER({B59,D59,F59,H59,J59,L59},{B59,D59,F59,H59,J59,L59}&lt;&gt;"""")))"),"")</f>
        <v/>
      </c>
      <c r="S59" s="7" t="str">
        <f>IFERROR(__xludf.DUMMYFUNCTION("IF(
  COUNTA({C59,E59,G59,I59,K59,M59,O59,Q59})=0,"""",
  INDEX(
    FILTER(IFERROR(DATEVALUE({C59,E59,G59,I59,K59,M59,O59,Q59}),{C59,E59,G59,I59,K59,M59,O59,Q59}), {C59,E59,G59,I59,K59,M59,O59,Q59}&lt;&gt;""""),
    COUNTA(FILTER({C59,E59,G59,I59,K59,M59,O59,Q"&amp;"59},{C59,E59,G59,I59,K59,M59,O59,Q59}&lt;&gt;""""))
  )
  +
  IF(
    INDEX(
      FILTER({B59,D59,F59,H59,J59,L59,N59,P59},{B59,D59,F59,H59,J59,L59,N59,P59}&lt;&gt;""""), 
      COUNTA(FILTER({B59,D59,F59,H59,J59,L59,N59,P59},{B59,D59,F59,H59,J59,L59,N59,P59}&lt;&gt;"""")"&amp;")
    )&lt;5,
    1,
    CHOOSE(MIN(3,COUNTIF({B59,D59,F59,H59,J59,L59,N59,P59},5)),2,3,5)
  )
)
"),"")</f>
        <v/>
      </c>
      <c r="T59" s="4" t="str">
        <f>IFERROR(__xludf.DUMMYFUNCTION("IF(
  COUNT({B59,D59,F59,H59,J59,L59})&lt;2,
  """",
  SPARKLINE( TOCOL({B59,D59,F59,H59,J59,L59}, 1) )
)
"),"")</f>
        <v/>
      </c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 t="str">
        <f>IFERROR(__xludf.DUMMYFUNCTION("IF(COUNTA(B60,D60,F60,H60,J60,L60)=0,"""", AVERAGE(FILTER({B60,D60,F60,H60,J60,L60},{B60,D60,F60,H60,J60,L60}&lt;&gt;"""")))"),"")</f>
        <v/>
      </c>
      <c r="S60" s="7" t="str">
        <f>IFERROR(__xludf.DUMMYFUNCTION("IF(
  COUNTA({C60,E60,G60,I60,K60,M60,O60,Q60})=0,"""",
  INDEX(
    FILTER(IFERROR(DATEVALUE({C60,E60,G60,I60,K60,M60,O60,Q60}),{C60,E60,G60,I60,K60,M60,O60,Q60}), {C60,E60,G60,I60,K60,M60,O60,Q60}&lt;&gt;""""),
    COUNTA(FILTER({C60,E60,G60,I60,K60,M60,O60,Q"&amp;"60},{C60,E60,G60,I60,K60,M60,O60,Q60}&lt;&gt;""""))
  )
  +
  IF(
    INDEX(
      FILTER({B60,D60,F60,H60,J60,L60,N60,P60},{B60,D60,F60,H60,J60,L60,N60,P60}&lt;&gt;""""), 
      COUNTA(FILTER({B60,D60,F60,H60,J60,L60,N60,P60},{B60,D60,F60,H60,J60,L60,N60,P60}&lt;&gt;"""")"&amp;")
    )&lt;5,
    1,
    CHOOSE(MIN(3,COUNTIF({B60,D60,F60,H60,J60,L60,N60,P60},5)),2,3,5)
  )
)
"),"")</f>
        <v/>
      </c>
      <c r="T60" s="4" t="str">
        <f>IFERROR(__xludf.DUMMYFUNCTION("IF(
  COUNT({B60,D60,F60,H60,J60,L60})&lt;2,
  """",
  SPARKLINE( TOCOL({B60,D60,F60,H60,J60,L60}, 1) )
)
"),"")</f>
        <v/>
      </c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 t="str">
        <f>IFERROR(__xludf.DUMMYFUNCTION("IF(COUNTA(B61,D61,F61,H61,J61,L61)=0,"""", AVERAGE(FILTER({B61,D61,F61,H61,J61,L61},{B61,D61,F61,H61,J61,L61}&lt;&gt;"""")))"),"")</f>
        <v/>
      </c>
      <c r="S61" s="7" t="str">
        <f>IFERROR(__xludf.DUMMYFUNCTION("IF(
  COUNTA({C61,E61,G61,I61,K61,M61,O61,Q61})=0,"""",
  INDEX(
    FILTER(IFERROR(DATEVALUE({C61,E61,G61,I61,K61,M61,O61,Q61}),{C61,E61,G61,I61,K61,M61,O61,Q61}), {C61,E61,G61,I61,K61,M61,O61,Q61}&lt;&gt;""""),
    COUNTA(FILTER({C61,E61,G61,I61,K61,M61,O61,Q"&amp;"61},{C61,E61,G61,I61,K61,M61,O61,Q61}&lt;&gt;""""))
  )
  +
  IF(
    INDEX(
      FILTER({B61,D61,F61,H61,J61,L61,N61,P61},{B61,D61,F61,H61,J61,L61,N61,P61}&lt;&gt;""""), 
      COUNTA(FILTER({B61,D61,F61,H61,J61,L61,N61,P61},{B61,D61,F61,H61,J61,L61,N61,P61}&lt;&gt;"""")"&amp;")
    )&lt;5,
    1,
    CHOOSE(MIN(3,COUNTIF({B61,D61,F61,H61,J61,L61,N61,P61},5)),2,3,5)
  )
)
"),"")</f>
        <v/>
      </c>
      <c r="T61" s="4" t="str">
        <f>IFERROR(__xludf.DUMMYFUNCTION("IF(
  COUNT({B61,D61,F61,H61,J61,L61})&lt;2,
  """",
  SPARKLINE( TOCOL({B61,D61,F61,H61,J61,L61}, 1) )
)
"),"")</f>
        <v/>
      </c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 t="str">
        <f>IFERROR(__xludf.DUMMYFUNCTION("IF(COUNTA(B62,D62,F62,H62,J62,L62)=0,"""", AVERAGE(FILTER({B62,D62,F62,H62,J62,L62},{B62,D62,F62,H62,J62,L62}&lt;&gt;"""")))"),"")</f>
        <v/>
      </c>
      <c r="S62" s="7" t="str">
        <f>IFERROR(__xludf.DUMMYFUNCTION("IF(
  COUNTA({C62,E62,G62,I62,K62,M62,O62,Q62})=0,"""",
  INDEX(
    FILTER(IFERROR(DATEVALUE({C62,E62,G62,I62,K62,M62,O62,Q62}),{C62,E62,G62,I62,K62,M62,O62,Q62}), {C62,E62,G62,I62,K62,M62,O62,Q62}&lt;&gt;""""),
    COUNTA(FILTER({C62,E62,G62,I62,K62,M62,O62,Q"&amp;"62},{C62,E62,G62,I62,K62,M62,O62,Q62}&lt;&gt;""""))
  )
  +
  IF(
    INDEX(
      FILTER({B62,D62,F62,H62,J62,L62,N62,P62},{B62,D62,F62,H62,J62,L62,N62,P62}&lt;&gt;""""), 
      COUNTA(FILTER({B62,D62,F62,H62,J62,L62,N62,P62},{B62,D62,F62,H62,J62,L62,N62,P62}&lt;&gt;"""")"&amp;")
    )&lt;5,
    1,
    CHOOSE(MIN(3,COUNTIF({B62,D62,F62,H62,J62,L62,N62,P62},5)),2,3,5)
  )
)
"),"")</f>
        <v/>
      </c>
      <c r="T62" s="4" t="str">
        <f>IFERROR(__xludf.DUMMYFUNCTION("IF(
  COUNT({B62,D62,F62,H62,J62,L62})&lt;2,
  """",
  SPARKLINE( TOCOL({B62,D62,F62,H62,J62,L62}, 1) )
)
"),"")</f>
        <v/>
      </c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 t="str">
        <f>IFERROR(__xludf.DUMMYFUNCTION("IF(COUNTA(B63,D63,F63,H63,J63,L63)=0,"""", AVERAGE(FILTER({B63,D63,F63,H63,J63,L63},{B63,D63,F63,H63,J63,L63}&lt;&gt;"""")))"),"")</f>
        <v/>
      </c>
      <c r="S63" s="7" t="str">
        <f>IFERROR(__xludf.DUMMYFUNCTION("IF(
  COUNTA({C63,E63,G63,I63,K63,M63,O63,Q63})=0,"""",
  INDEX(
    FILTER(IFERROR(DATEVALUE({C63,E63,G63,I63,K63,M63,O63,Q63}),{C63,E63,G63,I63,K63,M63,O63,Q63}), {C63,E63,G63,I63,K63,M63,O63,Q63}&lt;&gt;""""),
    COUNTA(FILTER({C63,E63,G63,I63,K63,M63,O63,Q"&amp;"63},{C63,E63,G63,I63,K63,M63,O63,Q63}&lt;&gt;""""))
  )
  +
  IF(
    INDEX(
      FILTER({B63,D63,F63,H63,J63,L63,N63,P63},{B63,D63,F63,H63,J63,L63,N63,P63}&lt;&gt;""""), 
      COUNTA(FILTER({B63,D63,F63,H63,J63,L63,N63,P63},{B63,D63,F63,H63,J63,L63,N63,P63}&lt;&gt;"""")"&amp;")
    )&lt;5,
    1,
    CHOOSE(MIN(3,COUNTIF({B63,D63,F63,H63,J63,L63,N63,P63},5)),2,3,5)
  )
)
"),"")</f>
        <v/>
      </c>
      <c r="T63" s="4" t="str">
        <f>IFERROR(__xludf.DUMMYFUNCTION("IF(
  COUNT({B63,D63,F63,H63,J63,L63})&lt;2,
  """",
  SPARKLINE( TOCOL({B63,D63,F63,H63,J63,L63}, 1) )
)
"),"")</f>
        <v/>
      </c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 t="str">
        <f>IFERROR(__xludf.DUMMYFUNCTION("IF(COUNTA(B64,D64,F64,H64,J64,L64)=0,"""", AVERAGE(FILTER({B64,D64,F64,H64,J64,L64},{B64,D64,F64,H64,J64,L64}&lt;&gt;"""")))"),"")</f>
        <v/>
      </c>
      <c r="S64" s="7" t="str">
        <f>IFERROR(__xludf.DUMMYFUNCTION("IF(
  COUNTA({C64,E64,G64,I64,K64,M64,O64,Q64})=0,"""",
  INDEX(
    FILTER(IFERROR(DATEVALUE({C64,E64,G64,I64,K64,M64,O64,Q64}),{C64,E64,G64,I64,K64,M64,O64,Q64}), {C64,E64,G64,I64,K64,M64,O64,Q64}&lt;&gt;""""),
    COUNTA(FILTER({C64,E64,G64,I64,K64,M64,O64,Q"&amp;"64},{C64,E64,G64,I64,K64,M64,O64,Q64}&lt;&gt;""""))
  )
  +
  IF(
    INDEX(
      FILTER({B64,D64,F64,H64,J64,L64,N64,P64},{B64,D64,F64,H64,J64,L64,N64,P64}&lt;&gt;""""), 
      COUNTA(FILTER({B64,D64,F64,H64,J64,L64,N64,P64},{B64,D64,F64,H64,J64,L64,N64,P64}&lt;&gt;"""")"&amp;")
    )&lt;5,
    1,
    CHOOSE(MIN(3,COUNTIF({B64,D64,F64,H64,J64,L64,N64,P64},5)),2,3,5)
  )
)
"),"")</f>
        <v/>
      </c>
      <c r="T64" s="4" t="str">
        <f>IFERROR(__xludf.DUMMYFUNCTION("IF(
  COUNT({B64,D64,F64,H64,J64,L64})&lt;2,
  """",
  SPARKLINE( TOCOL({B64,D64,F64,H64,J64,L64}, 1) )
)
"),"")</f>
        <v/>
      </c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 t="str">
        <f>IFERROR(__xludf.DUMMYFUNCTION("IF(COUNTA(B65,D65,F65,H65,J65,L65)=0,"""", AVERAGE(FILTER({B65,D65,F65,H65,J65,L65},{B65,D65,F65,H65,J65,L65}&lt;&gt;"""")))"),"")</f>
        <v/>
      </c>
      <c r="S65" s="7" t="str">
        <f>IFERROR(__xludf.DUMMYFUNCTION("IF(
  COUNTA({C65,E65,G65,I65,K65,M65,O65,Q65})=0,"""",
  INDEX(
    FILTER(IFERROR(DATEVALUE({C65,E65,G65,I65,K65,M65,O65,Q65}),{C65,E65,G65,I65,K65,M65,O65,Q65}), {C65,E65,G65,I65,K65,M65,O65,Q65}&lt;&gt;""""),
    COUNTA(FILTER({C65,E65,G65,I65,K65,M65,O65,Q"&amp;"65},{C65,E65,G65,I65,K65,M65,O65,Q65}&lt;&gt;""""))
  )
  +
  IF(
    INDEX(
      FILTER({B65,D65,F65,H65,J65,L65,N65,P65},{B65,D65,F65,H65,J65,L65,N65,P65}&lt;&gt;""""), 
      COUNTA(FILTER({B65,D65,F65,H65,J65,L65,N65,P65},{B65,D65,F65,H65,J65,L65,N65,P65}&lt;&gt;"""")"&amp;")
    )&lt;5,
    1,
    CHOOSE(MIN(3,COUNTIF({B65,D65,F65,H65,J65,L65,N65,P65},5)),2,3,5)
  )
)
"),"")</f>
        <v/>
      </c>
      <c r="T65" s="4" t="str">
        <f>IFERROR(__xludf.DUMMYFUNCTION("IF(
  COUNT({B65,D65,F65,H65,J65,L65})&lt;2,
  """",
  SPARKLINE( TOCOL({B65,D65,F65,H65,J65,L65}, 1) )
)
"),"")</f>
        <v/>
      </c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 t="str">
        <f>IFERROR(__xludf.DUMMYFUNCTION("IF(COUNTA(B66,D66,F66,H66,J66,L66)=0,"""", AVERAGE(FILTER({B66,D66,F66,H66,J66,L66},{B66,D66,F66,H66,J66,L66}&lt;&gt;"""")))"),"")</f>
        <v/>
      </c>
      <c r="S66" s="7" t="str">
        <f>IFERROR(__xludf.DUMMYFUNCTION("IF(
  COUNTA({C66,E66,G66,I66,K66,M66,O66,Q66})=0,"""",
  INDEX(
    FILTER(IFERROR(DATEVALUE({C66,E66,G66,I66,K66,M66,O66,Q66}),{C66,E66,G66,I66,K66,M66,O66,Q66}), {C66,E66,G66,I66,K66,M66,O66,Q66}&lt;&gt;""""),
    COUNTA(FILTER({C66,E66,G66,I66,K66,M66,O66,Q"&amp;"66},{C66,E66,G66,I66,K66,M66,O66,Q66}&lt;&gt;""""))
  )
  +
  IF(
    INDEX(
      FILTER({B66,D66,F66,H66,J66,L66,N66,P66},{B66,D66,F66,H66,J66,L66,N66,P66}&lt;&gt;""""), 
      COUNTA(FILTER({B66,D66,F66,H66,J66,L66,N66,P66},{B66,D66,F66,H66,J66,L66,N66,P66}&lt;&gt;"""")"&amp;")
    )&lt;5,
    1,
    CHOOSE(MIN(3,COUNTIF({B66,D66,F66,H66,J66,L66,N66,P66},5)),2,3,5)
  )
)
"),"")</f>
        <v/>
      </c>
      <c r="T66" s="4" t="str">
        <f>IFERROR(__xludf.DUMMYFUNCTION("IF(
  COUNT({B66,D66,F66,H66,J66,L66})&lt;2,
  """",
  SPARKLINE( TOCOL({B66,D66,F66,H66,J66,L66}, 1) )
)
"),"")</f>
        <v/>
      </c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 t="str">
        <f>IFERROR(__xludf.DUMMYFUNCTION("IF(COUNTA(B67,D67,F67,H67,J67,L67)=0,"""", AVERAGE(FILTER({B67,D67,F67,H67,J67,L67},{B67,D67,F67,H67,J67,L67}&lt;&gt;"""")))"),"")</f>
        <v/>
      </c>
      <c r="S67" s="7" t="str">
        <f>IFERROR(__xludf.DUMMYFUNCTION("IF(
  COUNTA({C67,E67,G67,I67,K67,M67,O67,Q67})=0,"""",
  INDEX(
    FILTER(IFERROR(DATEVALUE({C67,E67,G67,I67,K67,M67,O67,Q67}),{C67,E67,G67,I67,K67,M67,O67,Q67}), {C67,E67,G67,I67,K67,M67,O67,Q67}&lt;&gt;""""),
    COUNTA(FILTER({C67,E67,G67,I67,K67,M67,O67,Q"&amp;"67},{C67,E67,G67,I67,K67,M67,O67,Q67}&lt;&gt;""""))
  )
  +
  IF(
    INDEX(
      FILTER({B67,D67,F67,H67,J67,L67,N67,P67},{B67,D67,F67,H67,J67,L67,N67,P67}&lt;&gt;""""), 
      COUNTA(FILTER({B67,D67,F67,H67,J67,L67,N67,P67},{B67,D67,F67,H67,J67,L67,N67,P67}&lt;&gt;"""")"&amp;")
    )&lt;5,
    1,
    CHOOSE(MIN(3,COUNTIF({B67,D67,F67,H67,J67,L67,N67,P67},5)),2,3,5)
  )
)
"),"")</f>
        <v/>
      </c>
      <c r="T67" s="4" t="str">
        <f>IFERROR(__xludf.DUMMYFUNCTION("IF(
  COUNT({B67,D67,F67,H67,J67,L67})&lt;2,
  """",
  SPARKLINE( TOCOL({B67,D67,F67,H67,J67,L67}, 1) )
)
"),"")</f>
        <v/>
      </c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 t="str">
        <f>IFERROR(__xludf.DUMMYFUNCTION("IF(COUNTA(B68,D68,F68,H68,J68,L68)=0,"""", AVERAGE(FILTER({B68,D68,F68,H68,J68,L68},{B68,D68,F68,H68,J68,L68}&lt;&gt;"""")))"),"")</f>
        <v/>
      </c>
      <c r="S68" s="7" t="str">
        <f>IFERROR(__xludf.DUMMYFUNCTION("IF(
  COUNTA({C68,E68,G68,I68,K68,M68,O68,Q68})=0,"""",
  INDEX(
    FILTER(IFERROR(DATEVALUE({C68,E68,G68,I68,K68,M68,O68,Q68}),{C68,E68,G68,I68,K68,M68,O68,Q68}), {C68,E68,G68,I68,K68,M68,O68,Q68}&lt;&gt;""""),
    COUNTA(FILTER({C68,E68,G68,I68,K68,M68,O68,Q"&amp;"68},{C68,E68,G68,I68,K68,M68,O68,Q68}&lt;&gt;""""))
  )
  +
  IF(
    INDEX(
      FILTER({B68,D68,F68,H68,J68,L68,N68,P68},{B68,D68,F68,H68,J68,L68,N68,P68}&lt;&gt;""""), 
      COUNTA(FILTER({B68,D68,F68,H68,J68,L68,N68,P68},{B68,D68,F68,H68,J68,L68,N68,P68}&lt;&gt;"""")"&amp;")
    )&lt;5,
    1,
    CHOOSE(MIN(3,COUNTIF({B68,D68,F68,H68,J68,L68,N68,P68},5)),2,3,5)
  )
)
"),"")</f>
        <v/>
      </c>
      <c r="T68" s="4" t="str">
        <f>IFERROR(__xludf.DUMMYFUNCTION("IF(
  COUNT({B68,D68,F68,H68,J68,L68})&lt;2,
  """",
  SPARKLINE( TOCOL({B68,D68,F68,H68,J68,L68}, 1) )
)
"),"")</f>
        <v/>
      </c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 t="str">
        <f>IFERROR(__xludf.DUMMYFUNCTION("IF(COUNTA(B69,D69,F69,H69,J69,L69)=0,"""", AVERAGE(FILTER({B69,D69,F69,H69,J69,L69},{B69,D69,F69,H69,J69,L69}&lt;&gt;"""")))"),"")</f>
        <v/>
      </c>
      <c r="S69" s="7" t="str">
        <f>IFERROR(__xludf.DUMMYFUNCTION("IF(
  COUNTA({C69,E69,G69,I69,K69,M69,O69,Q69})=0,"""",
  INDEX(
    FILTER(IFERROR(DATEVALUE({C69,E69,G69,I69,K69,M69,O69,Q69}),{C69,E69,G69,I69,K69,M69,O69,Q69}), {C69,E69,G69,I69,K69,M69,O69,Q69}&lt;&gt;""""),
    COUNTA(FILTER({C69,E69,G69,I69,K69,M69,O69,Q"&amp;"69},{C69,E69,G69,I69,K69,M69,O69,Q69}&lt;&gt;""""))
  )
  +
  IF(
    INDEX(
      FILTER({B69,D69,F69,H69,J69,L69,N69,P69},{B69,D69,F69,H69,J69,L69,N69,P69}&lt;&gt;""""), 
      COUNTA(FILTER({B69,D69,F69,H69,J69,L69,N69,P69},{B69,D69,F69,H69,J69,L69,N69,P69}&lt;&gt;"""")"&amp;")
    )&lt;5,
    1,
    CHOOSE(MIN(3,COUNTIF({B69,D69,F69,H69,J69,L69,N69,P69},5)),2,3,5)
  )
)
"),"")</f>
        <v/>
      </c>
      <c r="T69" s="4" t="str">
        <f>IFERROR(__xludf.DUMMYFUNCTION("IF(
  COUNT({B69,D69,F69,H69,J69,L69})&lt;2,
  """",
  SPARKLINE( TOCOL({B69,D69,F69,H69,J69,L69}, 1) )
)
"),"")</f>
        <v/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 t="str">
        <f>IFERROR(__xludf.DUMMYFUNCTION("IF(COUNTA(B70,D70,F70,H70,J70,L70)=0,"""", AVERAGE(FILTER({B70,D70,F70,H70,J70,L70},{B70,D70,F70,H70,J70,L70}&lt;&gt;"""")))"),"")</f>
        <v/>
      </c>
      <c r="S70" s="7" t="str">
        <f>IFERROR(__xludf.DUMMYFUNCTION("IF(
  COUNTA({C70,E70,G70,I70,K70,M70,O70,Q70})=0,"""",
  INDEX(
    FILTER(IFERROR(DATEVALUE({C70,E70,G70,I70,K70,M70,O70,Q70}),{C70,E70,G70,I70,K70,M70,O70,Q70}), {C70,E70,G70,I70,K70,M70,O70,Q70}&lt;&gt;""""),
    COUNTA(FILTER({C70,E70,G70,I70,K70,M70,O70,Q"&amp;"70},{C70,E70,G70,I70,K70,M70,O70,Q70}&lt;&gt;""""))
  )
  +
  IF(
    INDEX(
      FILTER({B70,D70,F70,H70,J70,L70,N70,P70},{B70,D70,F70,H70,J70,L70,N70,P70}&lt;&gt;""""), 
      COUNTA(FILTER({B70,D70,F70,H70,J70,L70,N70,P70},{B70,D70,F70,H70,J70,L70,N70,P70}&lt;&gt;"""")"&amp;")
    )&lt;5,
    1,
    CHOOSE(MIN(3,COUNTIF({B70,D70,F70,H70,J70,L70,N70,P70},5)),2,3,5)
  )
)
"),"")</f>
        <v/>
      </c>
      <c r="T70" s="4" t="str">
        <f>IFERROR(__xludf.DUMMYFUNCTION("IF(
  COUNT({B70,D70,F70,H70,J70,L70})&lt;2,
  """",
  SPARKLINE( TOCOL({B70,D70,F70,H70,J70,L70}, 1) )
)
"),"")</f>
        <v/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 t="str">
        <f>IFERROR(__xludf.DUMMYFUNCTION("IF(COUNTA(B71,D71,F71,H71,J71,L71)=0,"""", AVERAGE(FILTER({B71,D71,F71,H71,J71,L71},{B71,D71,F71,H71,J71,L71}&lt;&gt;"""")))"),"")</f>
        <v/>
      </c>
      <c r="S71" s="7" t="str">
        <f>IFERROR(__xludf.DUMMYFUNCTION("IF(
  COUNTA({C71,E71,G71,I71,K71,M71,O71,Q71})=0,"""",
  INDEX(
    FILTER(IFERROR(DATEVALUE({C71,E71,G71,I71,K71,M71,O71,Q71}),{C71,E71,G71,I71,K71,M71,O71,Q71}), {C71,E71,G71,I71,K71,M71,O71,Q71}&lt;&gt;""""),
    COUNTA(FILTER({C71,E71,G71,I71,K71,M71,O71,Q"&amp;"71},{C71,E71,G71,I71,K71,M71,O71,Q71}&lt;&gt;""""))
  )
  +
  IF(
    INDEX(
      FILTER({B71,D71,F71,H71,J71,L71,N71,P71},{B71,D71,F71,H71,J71,L71,N71,P71}&lt;&gt;""""), 
      COUNTA(FILTER({B71,D71,F71,H71,J71,L71,N71,P71},{B71,D71,F71,H71,J71,L71,N71,P71}&lt;&gt;"""")"&amp;")
    )&lt;5,
    1,
    CHOOSE(MIN(3,COUNTIF({B71,D71,F71,H71,J71,L71,N71,P71},5)),2,3,5)
  )
)
"),"")</f>
        <v/>
      </c>
      <c r="T71" s="4" t="str">
        <f>IFERROR(__xludf.DUMMYFUNCTION("IF(
  COUNT({B71,D71,F71,H71,J71,L71})&lt;2,
  """",
  SPARKLINE( TOCOL({B71,D71,F71,H71,J71,L71}, 1) )
)
"),"")</f>
        <v/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 t="str">
        <f>IFERROR(__xludf.DUMMYFUNCTION("IF(COUNTA(B72,D72,F72,H72,J72,L72)=0,"""", AVERAGE(FILTER({B72,D72,F72,H72,J72,L72},{B72,D72,F72,H72,J72,L72}&lt;&gt;"""")))"),"")</f>
        <v/>
      </c>
      <c r="S72" s="7" t="str">
        <f>IFERROR(__xludf.DUMMYFUNCTION("IF(
  COUNTA({C72,E72,G72,I72,K72,M72,O72,Q72})=0,"""",
  INDEX(
    FILTER(IFERROR(DATEVALUE({C72,E72,G72,I72,K72,M72,O72,Q72}),{C72,E72,G72,I72,K72,M72,O72,Q72}), {C72,E72,G72,I72,K72,M72,O72,Q72}&lt;&gt;""""),
    COUNTA(FILTER({C72,E72,G72,I72,K72,M72,O72,Q"&amp;"72},{C72,E72,G72,I72,K72,M72,O72,Q72}&lt;&gt;""""))
  )
  +
  IF(
    INDEX(
      FILTER({B72,D72,F72,H72,J72,L72,N72,P72},{B72,D72,F72,H72,J72,L72,N72,P72}&lt;&gt;""""), 
      COUNTA(FILTER({B72,D72,F72,H72,J72,L72,N72,P72},{B72,D72,F72,H72,J72,L72,N72,P72}&lt;&gt;"""")"&amp;")
    )&lt;5,
    1,
    CHOOSE(MIN(3,COUNTIF({B72,D72,F72,H72,J72,L72,N72,P72},5)),2,3,5)
  )
)
"),"")</f>
        <v/>
      </c>
      <c r="T72" s="4" t="str">
        <f>IFERROR(__xludf.DUMMYFUNCTION("IF(
  COUNT({B72,D72,F72,H72,J72,L72})&lt;2,
  """",
  SPARKLINE( TOCOL({B72,D72,F72,H72,J72,L72}, 1) )
)
"),"")</f>
        <v/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 t="str">
        <f>IFERROR(__xludf.DUMMYFUNCTION("IF(COUNTA(B73,D73,F73,H73,J73,L73)=0,"""", AVERAGE(FILTER({B73,D73,F73,H73,J73,L73},{B73,D73,F73,H73,J73,L73}&lt;&gt;"""")))"),"")</f>
        <v/>
      </c>
      <c r="S73" s="7" t="str">
        <f>IFERROR(__xludf.DUMMYFUNCTION("IF(
  COUNTA({C73,E73,G73,I73,K73,M73,O73,Q73})=0,"""",
  INDEX(
    FILTER(IFERROR(DATEVALUE({C73,E73,G73,I73,K73,M73,O73,Q73}),{C73,E73,G73,I73,K73,M73,O73,Q73}), {C73,E73,G73,I73,K73,M73,O73,Q73}&lt;&gt;""""),
    COUNTA(FILTER({C73,E73,G73,I73,K73,M73,O73,Q"&amp;"73},{C73,E73,G73,I73,K73,M73,O73,Q73}&lt;&gt;""""))
  )
  +
  IF(
    INDEX(
      FILTER({B73,D73,F73,H73,J73,L73,N73,P73},{B73,D73,F73,H73,J73,L73,N73,P73}&lt;&gt;""""), 
      COUNTA(FILTER({B73,D73,F73,H73,J73,L73,N73,P73},{B73,D73,F73,H73,J73,L73,N73,P73}&lt;&gt;"""")"&amp;")
    )&lt;5,
    1,
    CHOOSE(MIN(3,COUNTIF({B73,D73,F73,H73,J73,L73,N73,P73},5)),2,3,5)
  )
)
"),"")</f>
        <v/>
      </c>
      <c r="T73" s="4" t="str">
        <f>IFERROR(__xludf.DUMMYFUNCTION("IF(
  COUNT({B73,D73,F73,H73,J73,L73})&lt;2,
  """",
  SPARKLINE( TOCOL({B73,D73,F73,H73,J73,L73}, 1) )
)
"),"")</f>
        <v/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 t="str">
        <f>IFERROR(__xludf.DUMMYFUNCTION("IF(COUNTA(B74,D74,F74,H74,J74,L74)=0,"""", AVERAGE(FILTER({B74,D74,F74,H74,J74,L74},{B74,D74,F74,H74,J74,L74}&lt;&gt;"""")))"),"")</f>
        <v/>
      </c>
      <c r="S74" s="7" t="str">
        <f>IFERROR(__xludf.DUMMYFUNCTION("IF(
  COUNTA({C74,E74,G74,I74,K74,M74,O74,Q74})=0,"""",
  INDEX(
    FILTER(IFERROR(DATEVALUE({C74,E74,G74,I74,K74,M74,O74,Q74}),{C74,E74,G74,I74,K74,M74,O74,Q74}), {C74,E74,G74,I74,K74,M74,O74,Q74}&lt;&gt;""""),
    COUNTA(FILTER({C74,E74,G74,I74,K74,M74,O74,Q"&amp;"74},{C74,E74,G74,I74,K74,M74,O74,Q74}&lt;&gt;""""))
  )
  +
  IF(
    INDEX(
      FILTER({B74,D74,F74,H74,J74,L74,N74,P74},{B74,D74,F74,H74,J74,L74,N74,P74}&lt;&gt;""""), 
      COUNTA(FILTER({B74,D74,F74,H74,J74,L74,N74,P74},{B74,D74,F74,H74,J74,L74,N74,P74}&lt;&gt;"""")"&amp;")
    )&lt;5,
    1,
    CHOOSE(MIN(3,COUNTIF({B74,D74,F74,H74,J74,L74,N74,P74},5)),2,3,5)
  )
)
"),"")</f>
        <v/>
      </c>
      <c r="T74" s="4" t="str">
        <f>IFERROR(__xludf.DUMMYFUNCTION("IF(
  COUNT({B74,D74,F74,H74,J74,L74})&lt;2,
  """",
  SPARKLINE( TOCOL({B74,D74,F74,H74,J74,L74}, 1) )
)
"),"")</f>
        <v/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 t="str">
        <f>IFERROR(__xludf.DUMMYFUNCTION("IF(COUNTA(B75,D75,F75,H75,J75,L75)=0,"""", AVERAGE(FILTER({B75,D75,F75,H75,J75,L75},{B75,D75,F75,H75,J75,L75}&lt;&gt;"""")))"),"")</f>
        <v/>
      </c>
      <c r="S75" s="7" t="str">
        <f>IFERROR(__xludf.DUMMYFUNCTION("IF(
  COUNTA({C75,E75,G75,I75,K75,M75,O75,Q75})=0,"""",
  INDEX(
    FILTER(IFERROR(DATEVALUE({C75,E75,G75,I75,K75,M75,O75,Q75}),{C75,E75,G75,I75,K75,M75,O75,Q75}), {C75,E75,G75,I75,K75,M75,O75,Q75}&lt;&gt;""""),
    COUNTA(FILTER({C75,E75,G75,I75,K75,M75,O75,Q"&amp;"75},{C75,E75,G75,I75,K75,M75,O75,Q75}&lt;&gt;""""))
  )
  +
  IF(
    INDEX(
      FILTER({B75,D75,F75,H75,J75,L75,N75,P75},{B75,D75,F75,H75,J75,L75,N75,P75}&lt;&gt;""""), 
      COUNTA(FILTER({B75,D75,F75,H75,J75,L75,N75,P75},{B75,D75,F75,H75,J75,L75,N75,P75}&lt;&gt;"""")"&amp;")
    )&lt;5,
    1,
    CHOOSE(MIN(3,COUNTIF({B75,D75,F75,H75,J75,L75,N75,P75},5)),2,3,5)
  )
)
"),"")</f>
        <v/>
      </c>
      <c r="T75" s="4" t="str">
        <f>IFERROR(__xludf.DUMMYFUNCTION("IF(
  COUNT({B75,D75,F75,H75,J75,L75})&lt;2,
  """",
  SPARKLINE( TOCOL({B75,D75,F75,H75,J75,L75}, 1) )
)
"),"")</f>
        <v/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 t="str">
        <f>IFERROR(__xludf.DUMMYFUNCTION("IF(COUNTA(B76,D76,F76,H76,J76,L76)=0,"""", AVERAGE(FILTER({B76,D76,F76,H76,J76,L76},{B76,D76,F76,H76,J76,L76}&lt;&gt;"""")))"),"")</f>
        <v/>
      </c>
      <c r="S76" s="7" t="str">
        <f>IFERROR(__xludf.DUMMYFUNCTION("IF(
  COUNTA({C76,E76,G76,I76,K76,M76,O76,Q76})=0,"""",
  INDEX(
    FILTER(IFERROR(DATEVALUE({C76,E76,G76,I76,K76,M76,O76,Q76}),{C76,E76,G76,I76,K76,M76,O76,Q76}), {C76,E76,G76,I76,K76,M76,O76,Q76}&lt;&gt;""""),
    COUNTA(FILTER({C76,E76,G76,I76,K76,M76,O76,Q"&amp;"76},{C76,E76,G76,I76,K76,M76,O76,Q76}&lt;&gt;""""))
  )
  +
  IF(
    INDEX(
      FILTER({B76,D76,F76,H76,J76,L76,N76,P76},{B76,D76,F76,H76,J76,L76,N76,P76}&lt;&gt;""""), 
      COUNTA(FILTER({B76,D76,F76,H76,J76,L76,N76,P76},{B76,D76,F76,H76,J76,L76,N76,P76}&lt;&gt;"""")"&amp;")
    )&lt;5,
    1,
    CHOOSE(MIN(3,COUNTIF({B76,D76,F76,H76,J76,L76,N76,P76},5)),2,3,5)
  )
)
"),"")</f>
        <v/>
      </c>
      <c r="T76" s="4" t="str">
        <f>IFERROR(__xludf.DUMMYFUNCTION("IF(
  COUNT({B76,D76,F76,H76,J76,L76})&lt;2,
  """",
  SPARKLINE( TOCOL({B76,D76,F76,H76,J76,L76}, 1) )
)
"),"")</f>
        <v/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 t="str">
        <f>IFERROR(__xludf.DUMMYFUNCTION("IF(COUNTA(B77,D77,F77,H77,J77,L77)=0,"""", AVERAGE(FILTER({B77,D77,F77,H77,J77,L77},{B77,D77,F77,H77,J77,L77}&lt;&gt;"""")))"),"")</f>
        <v/>
      </c>
      <c r="S77" s="7" t="str">
        <f>IFERROR(__xludf.DUMMYFUNCTION("IF(
  COUNTA({C77,E77,G77,I77,K77,M77,O77,Q77})=0,"""",
  INDEX(
    FILTER(IFERROR(DATEVALUE({C77,E77,G77,I77,K77,M77,O77,Q77}),{C77,E77,G77,I77,K77,M77,O77,Q77}), {C77,E77,G77,I77,K77,M77,O77,Q77}&lt;&gt;""""),
    COUNTA(FILTER({C77,E77,G77,I77,K77,M77,O77,Q"&amp;"77},{C77,E77,G77,I77,K77,M77,O77,Q77}&lt;&gt;""""))
  )
  +
  IF(
    INDEX(
      FILTER({B77,D77,F77,H77,J77,L77,N77,P77},{B77,D77,F77,H77,J77,L77,N77,P77}&lt;&gt;""""), 
      COUNTA(FILTER({B77,D77,F77,H77,J77,L77,N77,P77},{B77,D77,F77,H77,J77,L77,N77,P77}&lt;&gt;"""")"&amp;")
    )&lt;5,
    1,
    CHOOSE(MIN(3,COUNTIF({B77,D77,F77,H77,J77,L77,N77,P77},5)),2,3,5)
  )
)
"),"")</f>
        <v/>
      </c>
      <c r="T77" s="4" t="str">
        <f>IFERROR(__xludf.DUMMYFUNCTION("IF(
  COUNT({B77,D77,F77,H77,J77,L77})&lt;2,
  """",
  SPARKLINE( TOCOL({B77,D77,F77,H77,J77,L77}, 1) )
)
"),"")</f>
        <v/>
      </c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 t="str">
        <f>IFERROR(__xludf.DUMMYFUNCTION("IF(COUNTA(B78,D78,F78,H78,J78,L78)=0,"""", AVERAGE(FILTER({B78,D78,F78,H78,J78,L78},{B78,D78,F78,H78,J78,L78}&lt;&gt;"""")))"),"")</f>
        <v/>
      </c>
      <c r="S78" s="7" t="str">
        <f>IFERROR(__xludf.DUMMYFUNCTION("IF(
  COUNTA({C78,E78,G78,I78,K78,M78,O78,Q78})=0,"""",
  INDEX(
    FILTER(IFERROR(DATEVALUE({C78,E78,G78,I78,K78,M78,O78,Q78}),{C78,E78,G78,I78,K78,M78,O78,Q78}), {C78,E78,G78,I78,K78,M78,O78,Q78}&lt;&gt;""""),
    COUNTA(FILTER({C78,E78,G78,I78,K78,M78,O78,Q"&amp;"78},{C78,E78,G78,I78,K78,M78,O78,Q78}&lt;&gt;""""))
  )
  +
  IF(
    INDEX(
      FILTER({B78,D78,F78,H78,J78,L78,N78,P78},{B78,D78,F78,H78,J78,L78,N78,P78}&lt;&gt;""""), 
      COUNTA(FILTER({B78,D78,F78,H78,J78,L78,N78,P78},{B78,D78,F78,H78,J78,L78,N78,P78}&lt;&gt;"""")"&amp;")
    )&lt;5,
    1,
    CHOOSE(MIN(3,COUNTIF({B78,D78,F78,H78,J78,L78,N78,P78},5)),2,3,5)
  )
)
"),"")</f>
        <v/>
      </c>
      <c r="T78" s="4" t="str">
        <f>IFERROR(__xludf.DUMMYFUNCTION("IF(
  COUNT({B78,D78,F78,H78,J78,L78})&lt;2,
  """",
  SPARKLINE( TOCOL({B78,D78,F78,H78,J78,L78}, 1) )
)
"),"")</f>
        <v/>
      </c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 t="str">
        <f>IFERROR(__xludf.DUMMYFUNCTION("IF(COUNTA(B79,D79,F79,H79,J79,L79)=0,"""", AVERAGE(FILTER({B79,D79,F79,H79,J79,L79},{B79,D79,F79,H79,J79,L79}&lt;&gt;"""")))"),"")</f>
        <v/>
      </c>
      <c r="S79" s="7" t="str">
        <f>IFERROR(__xludf.DUMMYFUNCTION("IF(
  COUNTA({C79,E79,G79,I79,K79,M79,O79,Q79})=0,"""",
  INDEX(
    FILTER(IFERROR(DATEVALUE({C79,E79,G79,I79,K79,M79,O79,Q79}),{C79,E79,G79,I79,K79,M79,O79,Q79}), {C79,E79,G79,I79,K79,M79,O79,Q79}&lt;&gt;""""),
    COUNTA(FILTER({C79,E79,G79,I79,K79,M79,O79,Q"&amp;"79},{C79,E79,G79,I79,K79,M79,O79,Q79}&lt;&gt;""""))
  )
  +
  IF(
    INDEX(
      FILTER({B79,D79,F79,H79,J79,L79,N79,P79},{B79,D79,F79,H79,J79,L79,N79,P79}&lt;&gt;""""), 
      COUNTA(FILTER({B79,D79,F79,H79,J79,L79,N79,P79},{B79,D79,F79,H79,J79,L79,N79,P79}&lt;&gt;"""")"&amp;")
    )&lt;5,
    1,
    CHOOSE(MIN(3,COUNTIF({B79,D79,F79,H79,J79,L79,N79,P79},5)),2,3,5)
  )
)
"),"")</f>
        <v/>
      </c>
      <c r="T79" s="4" t="str">
        <f>IFERROR(__xludf.DUMMYFUNCTION("IF(
  COUNT({B79,D79,F79,H79,J79,L79})&lt;2,
  """",
  SPARKLINE( TOCOL({B79,D79,F79,H79,J79,L79}, 1) )
)
"),"")</f>
        <v/>
      </c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 t="str">
        <f>IFERROR(__xludf.DUMMYFUNCTION("IF(COUNTA(B80,D80,F80,H80,J80,L80)=0,"""", AVERAGE(FILTER({B80,D80,F80,H80,J80,L80},{B80,D80,F80,H80,J80,L80}&lt;&gt;"""")))"),"")</f>
        <v/>
      </c>
      <c r="S80" s="7" t="str">
        <f>IFERROR(__xludf.DUMMYFUNCTION("IF(
  COUNTA({C80,E80,G80,I80,K80,M80,O80,Q80})=0,"""",
  INDEX(
    FILTER(IFERROR(DATEVALUE({C80,E80,G80,I80,K80,M80,O80,Q80}),{C80,E80,G80,I80,K80,M80,O80,Q80}), {C80,E80,G80,I80,K80,M80,O80,Q80}&lt;&gt;""""),
    COUNTA(FILTER({C80,E80,G80,I80,K80,M80,O80,Q"&amp;"80},{C80,E80,G80,I80,K80,M80,O80,Q80}&lt;&gt;""""))
  )
  +
  IF(
    INDEX(
      FILTER({B80,D80,F80,H80,J80,L80,N80,P80},{B80,D80,F80,H80,J80,L80,N80,P80}&lt;&gt;""""), 
      COUNTA(FILTER({B80,D80,F80,H80,J80,L80,N80,P80},{B80,D80,F80,H80,J80,L80,N80,P80}&lt;&gt;"""")"&amp;")
    )&lt;5,
    1,
    CHOOSE(MIN(3,COUNTIF({B80,D80,F80,H80,J80,L80,N80,P80},5)),2,3,5)
  )
)
"),"")</f>
        <v/>
      </c>
      <c r="T80" s="4" t="str">
        <f>IFERROR(__xludf.DUMMYFUNCTION("IF(
  COUNT({B80,D80,F80,H80,J80,L80})&lt;2,
  """",
  SPARKLINE( TOCOL({B80,D80,F80,H80,J80,L80}, 1) )
)
"),"")</f>
        <v/>
      </c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 t="str">
        <f>IFERROR(__xludf.DUMMYFUNCTION("IF(COUNTA(B81,D81,F81,H81,J81,L81)=0,"""", AVERAGE(FILTER({B81,D81,F81,H81,J81,L81},{B81,D81,F81,H81,J81,L81}&lt;&gt;"""")))"),"")</f>
        <v/>
      </c>
      <c r="S81" s="7" t="str">
        <f>IFERROR(__xludf.DUMMYFUNCTION("IF(
  COUNTA({C81,E81,G81,I81,K81,M81,O81,Q81})=0,"""",
  INDEX(
    FILTER(IFERROR(DATEVALUE({C81,E81,G81,I81,K81,M81,O81,Q81}),{C81,E81,G81,I81,K81,M81,O81,Q81}), {C81,E81,G81,I81,K81,M81,O81,Q81}&lt;&gt;""""),
    COUNTA(FILTER({C81,E81,G81,I81,K81,M81,O81,Q"&amp;"81},{C81,E81,G81,I81,K81,M81,O81,Q81}&lt;&gt;""""))
  )
  +
  IF(
    INDEX(
      FILTER({B81,D81,F81,H81,J81,L81,N81,P81},{B81,D81,F81,H81,J81,L81,N81,P81}&lt;&gt;""""), 
      COUNTA(FILTER({B81,D81,F81,H81,J81,L81,N81,P81},{B81,D81,F81,H81,J81,L81,N81,P81}&lt;&gt;"""")"&amp;")
    )&lt;5,
    1,
    CHOOSE(MIN(3,COUNTIF({B81,D81,F81,H81,J81,L81,N81,P81},5)),2,3,5)
  )
)
"),"")</f>
        <v/>
      </c>
      <c r="T81" s="4" t="str">
        <f>IFERROR(__xludf.DUMMYFUNCTION("IF(
  COUNT({B81,D81,F81,H81,J81,L81})&lt;2,
  """",
  SPARKLINE( TOCOL({B81,D81,F81,H81,J81,L81}, 1) )
)
"),"")</f>
        <v/>
      </c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 t="str">
        <f>IFERROR(__xludf.DUMMYFUNCTION("IF(COUNTA(B82,D82,F82,H82,J82,L82)=0,"""", AVERAGE(FILTER({B82,D82,F82,H82,J82,L82},{B82,D82,F82,H82,J82,L82}&lt;&gt;"""")))"),"")</f>
        <v/>
      </c>
      <c r="S82" s="7" t="str">
        <f>IFERROR(__xludf.DUMMYFUNCTION("IF(
  COUNTA({C82,E82,G82,I82,K82,M82,O82,Q82})=0,"""",
  INDEX(
    FILTER(IFERROR(DATEVALUE({C82,E82,G82,I82,K82,M82,O82,Q82}),{C82,E82,G82,I82,K82,M82,O82,Q82}), {C82,E82,G82,I82,K82,M82,O82,Q82}&lt;&gt;""""),
    COUNTA(FILTER({C82,E82,G82,I82,K82,M82,O82,Q"&amp;"82},{C82,E82,G82,I82,K82,M82,O82,Q82}&lt;&gt;""""))
  )
  +
  IF(
    INDEX(
      FILTER({B82,D82,F82,H82,J82,L82,N82,P82},{B82,D82,F82,H82,J82,L82,N82,P82}&lt;&gt;""""), 
      COUNTA(FILTER({B82,D82,F82,H82,J82,L82,N82,P82},{B82,D82,F82,H82,J82,L82,N82,P82}&lt;&gt;"""")"&amp;")
    )&lt;5,
    1,
    CHOOSE(MIN(3,COUNTIF({B82,D82,F82,H82,J82,L82,N82,P82},5)),2,3,5)
  )
)
"),"")</f>
        <v/>
      </c>
      <c r="T82" s="4" t="str">
        <f>IFERROR(__xludf.DUMMYFUNCTION("IF(
  COUNT({B82,D82,F82,H82,J82,L82})&lt;2,
  """",
  SPARKLINE( TOCOL({B82,D82,F82,H82,J82,L82}, 1) )
)
"),"")</f>
        <v/>
      </c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 t="str">
        <f>IFERROR(__xludf.DUMMYFUNCTION("IF(COUNTA(B83,D83,F83,H83,J83,L83)=0,"""", AVERAGE(FILTER({B83,D83,F83,H83,J83,L83},{B83,D83,F83,H83,J83,L83}&lt;&gt;"""")))"),"")</f>
        <v/>
      </c>
      <c r="S83" s="7" t="str">
        <f>IFERROR(__xludf.DUMMYFUNCTION("IF(
  COUNTA({C83,E83,G83,I83,K83,M83,O83,Q83})=0,"""",
  INDEX(
    FILTER(IFERROR(DATEVALUE({C83,E83,G83,I83,K83,M83,O83,Q83}),{C83,E83,G83,I83,K83,M83,O83,Q83}), {C83,E83,G83,I83,K83,M83,O83,Q83}&lt;&gt;""""),
    COUNTA(FILTER({C83,E83,G83,I83,K83,M83,O83,Q"&amp;"83},{C83,E83,G83,I83,K83,M83,O83,Q83}&lt;&gt;""""))
  )
  +
  IF(
    INDEX(
      FILTER({B83,D83,F83,H83,J83,L83,N83,P83},{B83,D83,F83,H83,J83,L83,N83,P83}&lt;&gt;""""), 
      COUNTA(FILTER({B83,D83,F83,H83,J83,L83,N83,P83},{B83,D83,F83,H83,J83,L83,N83,P83}&lt;&gt;"""")"&amp;")
    )&lt;5,
    1,
    CHOOSE(MIN(3,COUNTIF({B83,D83,F83,H83,J83,L83,N83,P83},5)),2,3,5)
  )
)
"),"")</f>
        <v/>
      </c>
      <c r="T83" s="4" t="str">
        <f>IFERROR(__xludf.DUMMYFUNCTION("IF(
  COUNT({B83,D83,F83,H83,J83,L83})&lt;2,
  """",
  SPARKLINE( TOCOL({B83,D83,F83,H83,J83,L83}, 1) )
)
"),"")</f>
        <v/>
      </c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 t="str">
        <f>IFERROR(__xludf.DUMMYFUNCTION("IF(COUNTA(B84,D84,F84,H84,J84,L84)=0,"""", AVERAGE(FILTER({B84,D84,F84,H84,J84,L84},{B84,D84,F84,H84,J84,L84}&lt;&gt;"""")))"),"")</f>
        <v/>
      </c>
      <c r="S84" s="7" t="str">
        <f>IFERROR(__xludf.DUMMYFUNCTION("IF(
  COUNTA({C84,E84,G84,I84,K84,M84,O84,Q84})=0,"""",
  INDEX(
    FILTER(IFERROR(DATEVALUE({C84,E84,G84,I84,K84,M84,O84,Q84}),{C84,E84,G84,I84,K84,M84,O84,Q84}), {C84,E84,G84,I84,K84,M84,O84,Q84}&lt;&gt;""""),
    COUNTA(FILTER({C84,E84,G84,I84,K84,M84,O84,Q"&amp;"84},{C84,E84,G84,I84,K84,M84,O84,Q84}&lt;&gt;""""))
  )
  +
  IF(
    INDEX(
      FILTER({B84,D84,F84,H84,J84,L84,N84,P84},{B84,D84,F84,H84,J84,L84,N84,P84}&lt;&gt;""""), 
      COUNTA(FILTER({B84,D84,F84,H84,J84,L84,N84,P84},{B84,D84,F84,H84,J84,L84,N84,P84}&lt;&gt;"""")"&amp;")
    )&lt;5,
    1,
    CHOOSE(MIN(3,COUNTIF({B84,D84,F84,H84,J84,L84,N84,P84},5)),2,3,5)
  )
)
"),"")</f>
        <v/>
      </c>
      <c r="T84" s="4" t="str">
        <f>IFERROR(__xludf.DUMMYFUNCTION("IF(
  COUNT({B84,D84,F84,H84,J84,L84})&lt;2,
  """",
  SPARKLINE( TOCOL({B84,D84,F84,H84,J84,L84}, 1) )
)
"),"")</f>
        <v/>
      </c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 t="str">
        <f>IFERROR(__xludf.DUMMYFUNCTION("IF(COUNTA(B85,D85,F85,H85,J85,L85)=0,"""", AVERAGE(FILTER({B85,D85,F85,H85,J85,L85},{B85,D85,F85,H85,J85,L85}&lt;&gt;"""")))"),"")</f>
        <v/>
      </c>
      <c r="S85" s="7" t="str">
        <f>IFERROR(__xludf.DUMMYFUNCTION("IF(
  COUNTA({C85,E85,G85,I85,K85,M85,O85,Q85})=0,"""",
  INDEX(
    FILTER(IFERROR(DATEVALUE({C85,E85,G85,I85,K85,M85,O85,Q85}),{C85,E85,G85,I85,K85,M85,O85,Q85}), {C85,E85,G85,I85,K85,M85,O85,Q85}&lt;&gt;""""),
    COUNTA(FILTER({C85,E85,G85,I85,K85,M85,O85,Q"&amp;"85},{C85,E85,G85,I85,K85,M85,O85,Q85}&lt;&gt;""""))
  )
  +
  IF(
    INDEX(
      FILTER({B85,D85,F85,H85,J85,L85,N85,P85},{B85,D85,F85,H85,J85,L85,N85,P85}&lt;&gt;""""), 
      COUNTA(FILTER({B85,D85,F85,H85,J85,L85,N85,P85},{B85,D85,F85,H85,J85,L85,N85,P85}&lt;&gt;"""")"&amp;")
    )&lt;5,
    1,
    CHOOSE(MIN(3,COUNTIF({B85,D85,F85,H85,J85,L85,N85,P85},5)),2,3,5)
  )
)
"),"")</f>
        <v/>
      </c>
      <c r="T85" s="4" t="str">
        <f>IFERROR(__xludf.DUMMYFUNCTION("IF(
  COUNT({B85,D85,F85,H85,J85,L85})&lt;2,
  """",
  SPARKLINE( TOCOL({B85,D85,F85,H85,J85,L85}, 1) )
)
"),"")</f>
        <v/>
      </c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 t="str">
        <f>IFERROR(__xludf.DUMMYFUNCTION("IF(COUNTA(B86,D86,F86,H86,J86,L86)=0,"""", AVERAGE(FILTER({B86,D86,F86,H86,J86,L86},{B86,D86,F86,H86,J86,L86}&lt;&gt;"""")))"),"")</f>
        <v/>
      </c>
      <c r="S86" s="7" t="str">
        <f>IFERROR(__xludf.DUMMYFUNCTION("IF(
  COUNTA({C86,E86,G86,I86,K86,M86,O86,Q86})=0,"""",
  INDEX(
    FILTER(IFERROR(DATEVALUE({C86,E86,G86,I86,K86,M86,O86,Q86}),{C86,E86,G86,I86,K86,M86,O86,Q86}), {C86,E86,G86,I86,K86,M86,O86,Q86}&lt;&gt;""""),
    COUNTA(FILTER({C86,E86,G86,I86,K86,M86,O86,Q"&amp;"86},{C86,E86,G86,I86,K86,M86,O86,Q86}&lt;&gt;""""))
  )
  +
  IF(
    INDEX(
      FILTER({B86,D86,F86,H86,J86,L86,N86,P86},{B86,D86,F86,H86,J86,L86,N86,P86}&lt;&gt;""""), 
      COUNTA(FILTER({B86,D86,F86,H86,J86,L86,N86,P86},{B86,D86,F86,H86,J86,L86,N86,P86}&lt;&gt;"""")"&amp;")
    )&lt;5,
    1,
    CHOOSE(MIN(3,COUNTIF({B86,D86,F86,H86,J86,L86,N86,P86},5)),2,3,5)
  )
)
"),"")</f>
        <v/>
      </c>
      <c r="T86" s="4" t="str">
        <f>IFERROR(__xludf.DUMMYFUNCTION("IF(
  COUNT({B86,D86,F86,H86,J86,L86})&lt;2,
  """",
  SPARKLINE( TOCOL({B86,D86,F86,H86,J86,L86}, 1) )
)
"),"")</f>
        <v/>
      </c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 t="str">
        <f>IFERROR(__xludf.DUMMYFUNCTION("IF(COUNTA(B87,D87,F87,H87,J87,L87)=0,"""", AVERAGE(FILTER({B87,D87,F87,H87,J87,L87},{B87,D87,F87,H87,J87,L87}&lt;&gt;"""")))"),"")</f>
        <v/>
      </c>
      <c r="S87" s="7" t="str">
        <f>IFERROR(__xludf.DUMMYFUNCTION("IF(
  COUNTA({C87,E87,G87,I87,K87,M87,O87,Q87})=0,"""",
  INDEX(
    FILTER(IFERROR(DATEVALUE({C87,E87,G87,I87,K87,M87,O87,Q87}),{C87,E87,G87,I87,K87,M87,O87,Q87}), {C87,E87,G87,I87,K87,M87,O87,Q87}&lt;&gt;""""),
    COUNTA(FILTER({C87,E87,G87,I87,K87,M87,O87,Q"&amp;"87},{C87,E87,G87,I87,K87,M87,O87,Q87}&lt;&gt;""""))
  )
  +
  IF(
    INDEX(
      FILTER({B87,D87,F87,H87,J87,L87,N87,P87},{B87,D87,F87,H87,J87,L87,N87,P87}&lt;&gt;""""), 
      COUNTA(FILTER({B87,D87,F87,H87,J87,L87,N87,P87},{B87,D87,F87,H87,J87,L87,N87,P87}&lt;&gt;"""")"&amp;")
    )&lt;5,
    1,
    CHOOSE(MIN(3,COUNTIF({B87,D87,F87,H87,J87,L87,N87,P87},5)),2,3,5)
  )
)
"),"")</f>
        <v/>
      </c>
      <c r="T87" s="4" t="str">
        <f>IFERROR(__xludf.DUMMYFUNCTION("IF(
  COUNT({B87,D87,F87,H87,J87,L87})&lt;2,
  """",
  SPARKLINE( TOCOL({B87,D87,F87,H87,J87,L87}, 1) )
)
"),"")</f>
        <v/>
      </c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 t="str">
        <f>IFERROR(__xludf.DUMMYFUNCTION("IF(COUNTA(B88,D88,F88,H88,J88,L88)=0,"""", AVERAGE(FILTER({B88,D88,F88,H88,J88,L88},{B88,D88,F88,H88,J88,L88}&lt;&gt;"""")))"),"")</f>
        <v/>
      </c>
      <c r="S88" s="7" t="str">
        <f>IFERROR(__xludf.DUMMYFUNCTION("IF(
  COUNTA({C88,E88,G88,I88,K88,M88,O88,Q88})=0,"""",
  INDEX(
    FILTER(IFERROR(DATEVALUE({C88,E88,G88,I88,K88,M88,O88,Q88}),{C88,E88,G88,I88,K88,M88,O88,Q88}), {C88,E88,G88,I88,K88,M88,O88,Q88}&lt;&gt;""""),
    COUNTA(FILTER({C88,E88,G88,I88,K88,M88,O88,Q"&amp;"88},{C88,E88,G88,I88,K88,M88,O88,Q88}&lt;&gt;""""))
  )
  +
  IF(
    INDEX(
      FILTER({B88,D88,F88,H88,J88,L88,N88,P88},{B88,D88,F88,H88,J88,L88,N88,P88}&lt;&gt;""""), 
      COUNTA(FILTER({B88,D88,F88,H88,J88,L88,N88,P88},{B88,D88,F88,H88,J88,L88,N88,P88}&lt;&gt;"""")"&amp;")
    )&lt;5,
    1,
    CHOOSE(MIN(3,COUNTIF({B88,D88,F88,H88,J88,L88,N88,P88},5)),2,3,5)
  )
)
"),"")</f>
        <v/>
      </c>
      <c r="T88" s="4" t="str">
        <f>IFERROR(__xludf.DUMMYFUNCTION("IF(
  COUNT({B88,D88,F88,H88,J88,L88})&lt;2,
  """",
  SPARKLINE( TOCOL({B88,D88,F88,H88,J88,L88}, 1) )
)
"),"")</f>
        <v/>
      </c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 t="str">
        <f>IFERROR(__xludf.DUMMYFUNCTION("IF(COUNTA(B89,D89,F89,H89,J89,L89)=0,"""", AVERAGE(FILTER({B89,D89,F89,H89,J89,L89},{B89,D89,F89,H89,J89,L89}&lt;&gt;"""")))"),"")</f>
        <v/>
      </c>
      <c r="S89" s="7" t="str">
        <f>IFERROR(__xludf.DUMMYFUNCTION("IF(
  COUNTA({C89,E89,G89,I89,K89,M89,O89,Q89})=0,"""",
  INDEX(
    FILTER(IFERROR(DATEVALUE({C89,E89,G89,I89,K89,M89,O89,Q89}),{C89,E89,G89,I89,K89,M89,O89,Q89}), {C89,E89,G89,I89,K89,M89,O89,Q89}&lt;&gt;""""),
    COUNTA(FILTER({C89,E89,G89,I89,K89,M89,O89,Q"&amp;"89},{C89,E89,G89,I89,K89,M89,O89,Q89}&lt;&gt;""""))
  )
  +
  IF(
    INDEX(
      FILTER({B89,D89,F89,H89,J89,L89,N89,P89},{B89,D89,F89,H89,J89,L89,N89,P89}&lt;&gt;""""), 
      COUNTA(FILTER({B89,D89,F89,H89,J89,L89,N89,P89},{B89,D89,F89,H89,J89,L89,N89,P89}&lt;&gt;"""")"&amp;")
    )&lt;5,
    1,
    CHOOSE(MIN(3,COUNTIF({B89,D89,F89,H89,J89,L89,N89,P89},5)),2,3,5)
  )
)
"),"")</f>
        <v/>
      </c>
      <c r="T89" s="4" t="str">
        <f>IFERROR(__xludf.DUMMYFUNCTION("IF(
  COUNT({B89,D89,F89,H89,J89,L89})&lt;2,
  """",
  SPARKLINE( TOCOL({B89,D89,F89,H89,J89,L89}, 1) )
)
"),"")</f>
        <v/>
      </c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 t="str">
        <f>IFERROR(__xludf.DUMMYFUNCTION("IF(COUNTA(B90,D90,F90,H90,J90,L90)=0,"""", AVERAGE(FILTER({B90,D90,F90,H90,J90,L90},{B90,D90,F90,H90,J90,L90}&lt;&gt;"""")))"),"")</f>
        <v/>
      </c>
      <c r="S90" s="7" t="str">
        <f>IFERROR(__xludf.DUMMYFUNCTION("IF(
  COUNTA({C90,E90,G90,I90,K90,M90,O90,Q90})=0,"""",
  INDEX(
    FILTER(IFERROR(DATEVALUE({C90,E90,G90,I90,K90,M90,O90,Q90}),{C90,E90,G90,I90,K90,M90,O90,Q90}), {C90,E90,G90,I90,K90,M90,O90,Q90}&lt;&gt;""""),
    COUNTA(FILTER({C90,E90,G90,I90,K90,M90,O90,Q"&amp;"90},{C90,E90,G90,I90,K90,M90,O90,Q90}&lt;&gt;""""))
  )
  +
  IF(
    INDEX(
      FILTER({B90,D90,F90,H90,J90,L90,N90,P90},{B90,D90,F90,H90,J90,L90,N90,P90}&lt;&gt;""""), 
      COUNTA(FILTER({B90,D90,F90,H90,J90,L90,N90,P90},{B90,D90,F90,H90,J90,L90,N90,P90}&lt;&gt;"""")"&amp;")
    )&lt;5,
    1,
    CHOOSE(MIN(3,COUNTIF({B90,D90,F90,H90,J90,L90,N90,P90},5)),2,3,5)
  )
)
"),"")</f>
        <v/>
      </c>
      <c r="T90" s="4" t="str">
        <f>IFERROR(__xludf.DUMMYFUNCTION("IF(
  COUNT({B90,D90,F90,H90,J90,L90})&lt;2,
  """",
  SPARKLINE( TOCOL({B90,D90,F90,H90,J90,L90}, 1) )
)
"),"")</f>
        <v/>
      </c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 t="str">
        <f>IFERROR(__xludf.DUMMYFUNCTION("IF(COUNTA(B91,D91,F91,H91,J91,L91)=0,"""", AVERAGE(FILTER({B91,D91,F91,H91,J91,L91},{B91,D91,F91,H91,J91,L91}&lt;&gt;"""")))"),"")</f>
        <v/>
      </c>
      <c r="S91" s="7" t="str">
        <f>IFERROR(__xludf.DUMMYFUNCTION("IF(
  COUNTA({C91,E91,G91,I91,K91,M91,O91,Q91})=0,"""",
  INDEX(
    FILTER(IFERROR(DATEVALUE({C91,E91,G91,I91,K91,M91,O91,Q91}),{C91,E91,G91,I91,K91,M91,O91,Q91}), {C91,E91,G91,I91,K91,M91,O91,Q91}&lt;&gt;""""),
    COUNTA(FILTER({C91,E91,G91,I91,K91,M91,O91,Q"&amp;"91},{C91,E91,G91,I91,K91,M91,O91,Q91}&lt;&gt;""""))
  )
  +
  IF(
    INDEX(
      FILTER({B91,D91,F91,H91,J91,L91,N91,P91},{B91,D91,F91,H91,J91,L91,N91,P91}&lt;&gt;""""), 
      COUNTA(FILTER({B91,D91,F91,H91,J91,L91,N91,P91},{B91,D91,F91,H91,J91,L91,N91,P91}&lt;&gt;"""")"&amp;")
    )&lt;5,
    1,
    CHOOSE(MIN(3,COUNTIF({B91,D91,F91,H91,J91,L91,N91,P91},5)),2,3,5)
  )
)
"),"")</f>
        <v/>
      </c>
      <c r="T91" s="4" t="str">
        <f>IFERROR(__xludf.DUMMYFUNCTION("IF(
  COUNT({B91,D91,F91,H91,J91,L91})&lt;2,
  """",
  SPARKLINE( TOCOL({B91,D91,F91,H91,J91,L91}, 1) )
)
"),"")</f>
        <v/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 t="str">
        <f>IFERROR(__xludf.DUMMYFUNCTION("IF(COUNTA(B92,D92,F92,H92,J92,L92)=0,"""", AVERAGE(FILTER({B92,D92,F92,H92,J92,L92},{B92,D92,F92,H92,J92,L92}&lt;&gt;"""")))"),"")</f>
        <v/>
      </c>
      <c r="S92" s="7" t="str">
        <f>IFERROR(__xludf.DUMMYFUNCTION("IF(
  COUNTA({C92,E92,G92,I92,K92,M92,O92,Q92})=0,"""",
  INDEX(
    FILTER(IFERROR(DATEVALUE({C92,E92,G92,I92,K92,M92,O92,Q92}),{C92,E92,G92,I92,K92,M92,O92,Q92}), {C92,E92,G92,I92,K92,M92,O92,Q92}&lt;&gt;""""),
    COUNTA(FILTER({C92,E92,G92,I92,K92,M92,O92,Q"&amp;"92},{C92,E92,G92,I92,K92,M92,O92,Q92}&lt;&gt;""""))
  )
  +
  IF(
    INDEX(
      FILTER({B92,D92,F92,H92,J92,L92,N92,P92},{B92,D92,F92,H92,J92,L92,N92,P92}&lt;&gt;""""), 
      COUNTA(FILTER({B92,D92,F92,H92,J92,L92,N92,P92},{B92,D92,F92,H92,J92,L92,N92,P92}&lt;&gt;"""")"&amp;")
    )&lt;5,
    1,
    CHOOSE(MIN(3,COUNTIF({B92,D92,F92,H92,J92,L92,N92,P92},5)),2,3,5)
  )
)
"),"")</f>
        <v/>
      </c>
      <c r="T92" s="4" t="str">
        <f>IFERROR(__xludf.DUMMYFUNCTION("IF(
  COUNT({B92,D92,F92,H92,J92,L92})&lt;2,
  """",
  SPARKLINE( TOCOL({B92,D92,F92,H92,J92,L92}, 1) )
)
"),"")</f>
        <v/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 t="str">
        <f>IFERROR(__xludf.DUMMYFUNCTION("IF(COUNTA(B93,D93,F93,H93,J93,L93)=0,"""", AVERAGE(FILTER({B93,D93,F93,H93,J93,L93},{B93,D93,F93,H93,J93,L93}&lt;&gt;"""")))"),"")</f>
        <v/>
      </c>
      <c r="S93" s="7" t="str">
        <f>IFERROR(__xludf.DUMMYFUNCTION("IF(
  COUNTA({C93,E93,G93,I93,K93,M93,O93,Q93})=0,"""",
  INDEX(
    FILTER(IFERROR(DATEVALUE({C93,E93,G93,I93,K93,M93,O93,Q93}),{C93,E93,G93,I93,K93,M93,O93,Q93}), {C93,E93,G93,I93,K93,M93,O93,Q93}&lt;&gt;""""),
    COUNTA(FILTER({C93,E93,G93,I93,K93,M93,O93,Q"&amp;"93},{C93,E93,G93,I93,K93,M93,O93,Q93}&lt;&gt;""""))
  )
  +
  IF(
    INDEX(
      FILTER({B93,D93,F93,H93,J93,L93,N93,P93},{B93,D93,F93,H93,J93,L93,N93,P93}&lt;&gt;""""), 
      COUNTA(FILTER({B93,D93,F93,H93,J93,L93,N93,P93},{B93,D93,F93,H93,J93,L93,N93,P93}&lt;&gt;"""")"&amp;")
    )&lt;5,
    1,
    CHOOSE(MIN(3,COUNTIF({B93,D93,F93,H93,J93,L93,N93,P93},5)),2,3,5)
  )
)
"),"")</f>
        <v/>
      </c>
      <c r="T93" s="4" t="str">
        <f>IFERROR(__xludf.DUMMYFUNCTION("IF(
  COUNT({B93,D93,F93,H93,J93,L93})&lt;2,
  """",
  SPARKLINE( TOCOL({B93,D93,F93,H93,J93,L93}, 1) )
)
"),"")</f>
        <v/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 t="str">
        <f>IFERROR(__xludf.DUMMYFUNCTION("IF(COUNTA(B94,D94,F94,H94,J94,L94)=0,"""", AVERAGE(FILTER({B94,D94,F94,H94,J94,L94},{B94,D94,F94,H94,J94,L94}&lt;&gt;"""")))"),"")</f>
        <v/>
      </c>
      <c r="S94" s="7" t="str">
        <f>IFERROR(__xludf.DUMMYFUNCTION("IF(
  COUNTA({C94,E94,G94,I94,K94,M94,O94,Q94})=0,"""",
  INDEX(
    FILTER(IFERROR(DATEVALUE({C94,E94,G94,I94,K94,M94,O94,Q94}),{C94,E94,G94,I94,K94,M94,O94,Q94}), {C94,E94,G94,I94,K94,M94,O94,Q94}&lt;&gt;""""),
    COUNTA(FILTER({C94,E94,G94,I94,K94,M94,O94,Q"&amp;"94},{C94,E94,G94,I94,K94,M94,O94,Q94}&lt;&gt;""""))
  )
  +
  IF(
    INDEX(
      FILTER({B94,D94,F94,H94,J94,L94,N94,P94},{B94,D94,F94,H94,J94,L94,N94,P94}&lt;&gt;""""), 
      COUNTA(FILTER({B94,D94,F94,H94,J94,L94,N94,P94},{B94,D94,F94,H94,J94,L94,N94,P94}&lt;&gt;"""")"&amp;")
    )&lt;5,
    1,
    CHOOSE(MIN(3,COUNTIF({B94,D94,F94,H94,J94,L94,N94,P94},5)),2,3,5)
  )
)
"),"")</f>
        <v/>
      </c>
      <c r="T94" s="4" t="str">
        <f>IFERROR(__xludf.DUMMYFUNCTION("IF(
  COUNT({B94,D94,F94,H94,J94,L94})&lt;2,
  """",
  SPARKLINE( TOCOL({B94,D94,F94,H94,J94,L94}, 1) )
)
"),"")</f>
        <v/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 t="str">
        <f>IFERROR(__xludf.DUMMYFUNCTION("IF(COUNTA(B95,D95,F95,H95,J95,L95)=0,"""", AVERAGE(FILTER({B95,D95,F95,H95,J95,L95},{B95,D95,F95,H95,J95,L95}&lt;&gt;"""")))"),"")</f>
        <v/>
      </c>
      <c r="S95" s="7" t="str">
        <f>IFERROR(__xludf.DUMMYFUNCTION("IF(
  COUNTA({C95,E95,G95,I95,K95,M95,O95,Q95})=0,"""",
  INDEX(
    FILTER(IFERROR(DATEVALUE({C95,E95,G95,I95,K95,M95,O95,Q95}),{C95,E95,G95,I95,K95,M95,O95,Q95}), {C95,E95,G95,I95,K95,M95,O95,Q95}&lt;&gt;""""),
    COUNTA(FILTER({C95,E95,G95,I95,K95,M95,O95,Q"&amp;"95},{C95,E95,G95,I95,K95,M95,O95,Q95}&lt;&gt;""""))
  )
  +
  IF(
    INDEX(
      FILTER({B95,D95,F95,H95,J95,L95,N95,P95},{B95,D95,F95,H95,J95,L95,N95,P95}&lt;&gt;""""), 
      COUNTA(FILTER({B95,D95,F95,H95,J95,L95,N95,P95},{B95,D95,F95,H95,J95,L95,N95,P95}&lt;&gt;"""")"&amp;")
    )&lt;5,
    1,
    CHOOSE(MIN(3,COUNTIF({B95,D95,F95,H95,J95,L95,N95,P95},5)),2,3,5)
  )
)
"),"")</f>
        <v/>
      </c>
      <c r="T95" s="4" t="str">
        <f>IFERROR(__xludf.DUMMYFUNCTION("IF(
  COUNT({B95,D95,F95,H95,J95,L95})&lt;2,
  """",
  SPARKLINE( TOCOL({B95,D95,F95,H95,J95,L95}, 1) )
)
"),"")</f>
        <v/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 t="str">
        <f>IFERROR(__xludf.DUMMYFUNCTION("IF(COUNTA(B96,D96,F96,H96,J96,L96)=0,"""", AVERAGE(FILTER({B96,D96,F96,H96,J96,L96},{B96,D96,F96,H96,J96,L96}&lt;&gt;"""")))"),"")</f>
        <v/>
      </c>
      <c r="S96" s="7" t="str">
        <f>IFERROR(__xludf.DUMMYFUNCTION("IF(
  COUNTA({C96,E96,G96,I96,K96,M96,O96,Q96})=0,"""",
  INDEX(
    FILTER(IFERROR(DATEVALUE({C96,E96,G96,I96,K96,M96,O96,Q96}),{C96,E96,G96,I96,K96,M96,O96,Q96}), {C96,E96,G96,I96,K96,M96,O96,Q96}&lt;&gt;""""),
    COUNTA(FILTER({C96,E96,G96,I96,K96,M96,O96,Q"&amp;"96},{C96,E96,G96,I96,K96,M96,O96,Q96}&lt;&gt;""""))
  )
  +
  IF(
    INDEX(
      FILTER({B96,D96,F96,H96,J96,L96,N96,P96},{B96,D96,F96,H96,J96,L96,N96,P96}&lt;&gt;""""), 
      COUNTA(FILTER({B96,D96,F96,H96,J96,L96,N96,P96},{B96,D96,F96,H96,J96,L96,N96,P96}&lt;&gt;"""")"&amp;")
    )&lt;5,
    1,
    CHOOSE(MIN(3,COUNTIF({B96,D96,F96,H96,J96,L96,N96,P96},5)),2,3,5)
  )
)
"),"")</f>
        <v/>
      </c>
      <c r="T96" s="4" t="str">
        <f>IFERROR(__xludf.DUMMYFUNCTION("IF(
  COUNT({B96,D96,F96,H96,J96,L96})&lt;2,
  """",
  SPARKLINE( TOCOL({B96,D96,F96,H96,J96,L96}, 1) )
)
"),"")</f>
        <v/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 t="str">
        <f>IFERROR(__xludf.DUMMYFUNCTION("IF(COUNTA(B97,D97,F97,H97,J97,L97)=0,"""", AVERAGE(FILTER({B97,D97,F97,H97,J97,L97},{B97,D97,F97,H97,J97,L97}&lt;&gt;"""")))"),"")</f>
        <v/>
      </c>
      <c r="S97" s="7" t="str">
        <f>IFERROR(__xludf.DUMMYFUNCTION("IF(
  COUNTA({C97,E97,G97,I97,K97,M97,O97,Q97})=0,"""",
  INDEX(
    FILTER(IFERROR(DATEVALUE({C97,E97,G97,I97,K97,M97,O97,Q97}),{C97,E97,G97,I97,K97,M97,O97,Q97}), {C97,E97,G97,I97,K97,M97,O97,Q97}&lt;&gt;""""),
    COUNTA(FILTER({C97,E97,G97,I97,K97,M97,O97,Q"&amp;"97},{C97,E97,G97,I97,K97,M97,O97,Q97}&lt;&gt;""""))
  )
  +
  IF(
    INDEX(
      FILTER({B97,D97,F97,H97,J97,L97,N97,P97},{B97,D97,F97,H97,J97,L97,N97,P97}&lt;&gt;""""), 
      COUNTA(FILTER({B97,D97,F97,H97,J97,L97,N97,P97},{B97,D97,F97,H97,J97,L97,N97,P97}&lt;&gt;"""")"&amp;")
    )&lt;5,
    1,
    CHOOSE(MIN(3,COUNTIF({B97,D97,F97,H97,J97,L97,N97,P97},5)),2,3,5)
  )
)
"),"")</f>
        <v/>
      </c>
      <c r="T97" s="4" t="str">
        <f>IFERROR(__xludf.DUMMYFUNCTION("IF(
  COUNT({B97,D97,F97,H97,J97,L97})&lt;2,
  """",
  SPARKLINE( TOCOL({B97,D97,F97,H97,J97,L97}, 1) )
)
"),"")</f>
        <v/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 t="str">
        <f>IFERROR(__xludf.DUMMYFUNCTION("IF(COUNTA(B98,D98,F98,H98,J98,L98)=0,"""", AVERAGE(FILTER({B98,D98,F98,H98,J98,L98},{B98,D98,F98,H98,J98,L98}&lt;&gt;"""")))"),"")</f>
        <v/>
      </c>
      <c r="S98" s="7" t="str">
        <f>IFERROR(__xludf.DUMMYFUNCTION("IF(
  COUNTA({C98,E98,G98,I98,K98,M98,O98,Q98})=0,"""",
  INDEX(
    FILTER(IFERROR(DATEVALUE({C98,E98,G98,I98,K98,M98,O98,Q98}),{C98,E98,G98,I98,K98,M98,O98,Q98}), {C98,E98,G98,I98,K98,M98,O98,Q98}&lt;&gt;""""),
    COUNTA(FILTER({C98,E98,G98,I98,K98,M98,O98,Q"&amp;"98},{C98,E98,G98,I98,K98,M98,O98,Q98}&lt;&gt;""""))
  )
  +
  IF(
    INDEX(
      FILTER({B98,D98,F98,H98,J98,L98,N98,P98},{B98,D98,F98,H98,J98,L98,N98,P98}&lt;&gt;""""), 
      COUNTA(FILTER({B98,D98,F98,H98,J98,L98,N98,P98},{B98,D98,F98,H98,J98,L98,N98,P98}&lt;&gt;"""")"&amp;")
    )&lt;5,
    1,
    CHOOSE(MIN(3,COUNTIF({B98,D98,F98,H98,J98,L98,N98,P98},5)),2,3,5)
  )
)
"),"")</f>
        <v/>
      </c>
      <c r="T98" s="4" t="str">
        <f>IFERROR(__xludf.DUMMYFUNCTION("IF(
  COUNT({B98,D98,F98,H98,J98,L98})&lt;2,
  """",
  SPARKLINE( TOCOL({B98,D98,F98,H98,J98,L98}, 1) )
)
"),"")</f>
        <v/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 t="str">
        <f>IFERROR(__xludf.DUMMYFUNCTION("IF(COUNTA(B99,D99,F99,H99,J99,L99)=0,"""", AVERAGE(FILTER({B99,D99,F99,H99,J99,L99},{B99,D99,F99,H99,J99,L99}&lt;&gt;"""")))"),"")</f>
        <v/>
      </c>
      <c r="S99" s="7" t="str">
        <f>IFERROR(__xludf.DUMMYFUNCTION("IF(
  COUNTA({C99,E99,G99,I99,K99,M99,O99,Q99})=0,"""",
  INDEX(
    FILTER(IFERROR(DATEVALUE({C99,E99,G99,I99,K99,M99,O99,Q99}),{C99,E99,G99,I99,K99,M99,O99,Q99}), {C99,E99,G99,I99,K99,M99,O99,Q99}&lt;&gt;""""),
    COUNTA(FILTER({C99,E99,G99,I99,K99,M99,O99,Q"&amp;"99},{C99,E99,G99,I99,K99,M99,O99,Q99}&lt;&gt;""""))
  )
  +
  IF(
    INDEX(
      FILTER({B99,D99,F99,H99,J99,L99,N99,P99},{B99,D99,F99,H99,J99,L99,N99,P99}&lt;&gt;""""), 
      COUNTA(FILTER({B99,D99,F99,H99,J99,L99,N99,P99},{B99,D99,F99,H99,J99,L99,N99,P99}&lt;&gt;"""")"&amp;")
    )&lt;5,
    1,
    CHOOSE(MIN(3,COUNTIF({B99,D99,F99,H99,J99,L99,N99,P99},5)),2,3,5)
  )
)
"),"")</f>
        <v/>
      </c>
      <c r="T99" s="4" t="str">
        <f>IFERROR(__xludf.DUMMYFUNCTION("IF(
  COUNT({B99,D99,F99,H99,J99,L99})&lt;2,
  """",
  SPARKLINE( TOCOL({B99,D99,F99,H99,J99,L99}, 1) )
)
"),"")</f>
        <v/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 t="str">
        <f>IFERROR(__xludf.DUMMYFUNCTION("IF(COUNTA(B100,D100,F100,H100,J100,L100)=0,"""", AVERAGE(FILTER({B100,D100,F100,H100,J100,L100},{B100,D100,F100,H100,J100,L100}&lt;&gt;"""")))"),"")</f>
        <v/>
      </c>
      <c r="S100" s="7" t="str">
        <f>IFERROR(__xludf.DUMMYFUNCTION("IF(
  COUNTA({C100,E100,G100,I100,K100,M100,O100,Q100})=0,"""",
  INDEX(
    FILTER(IFERROR(DATEVALUE({C100,E100,G100,I100,K100,M100,O100,Q100}),{C100,E100,G100,I100,K100,M100,O100,Q100}), {C100,E100,G100,I100,K100,M100,O100,Q100}&lt;&gt;""""),
    COUNTA(FILTE"&amp;"R({C100,E100,G100,I100,K100,M100,O100,Q100},{C100,E100,G100,I100,K100,M100,O100,Q100}&lt;&gt;""""))
  )
  +
  IF(
    INDEX(
      FILTER({B100,D100,F100,H100,J100,L100,N100,P100},{B100,D100,F100,H100,J100,L100,N100,P100}&lt;&gt;""""), 
      COUNTA(FILTER({B100,D100"&amp;",F100,H100,J100,L100,N100,P100},{B100,D100,F100,H100,J100,L100,N100,P100}&lt;&gt;""""))
    )&lt;5,
    1,
    CHOOSE(MIN(3,COUNTIF({B100,D100,F100,H100,J100,L100,N100,P100},5)),2,3,5)
  )
)
"),"")</f>
        <v/>
      </c>
      <c r="T100" s="4" t="str">
        <f>IFERROR(__xludf.DUMMYFUNCTION("IF(
  COUNT({B100,D100,F100,H100,J100,L100})&lt;2,
  """",
  SPARKLINE( TOCOL({B100,D100,F100,H100,J100,L100}, 1) )
)
"),"")</f>
        <v/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 t="str">
        <f>IFERROR(__xludf.DUMMYFUNCTION("IF(COUNTA(B101,D101,F101,H101,J101,L101)=0,"""", AVERAGE(FILTER({B101,D101,F101,H101,J101,L101},{B101,D101,F101,H101,J101,L101}&lt;&gt;"""")))"),"")</f>
        <v/>
      </c>
      <c r="S101" s="7" t="str">
        <f>IFERROR(__xludf.DUMMYFUNCTION("IF(
  COUNTA({C101,E101,G101,I101,K101,M101,O101,Q101})=0,"""",
  INDEX(
    FILTER(IFERROR(DATEVALUE({C101,E101,G101,I101,K101,M101,O101,Q101}),{C101,E101,G101,I101,K101,M101,O101,Q101}), {C101,E101,G101,I101,K101,M101,O101,Q101}&lt;&gt;""""),
    COUNTA(FILTE"&amp;"R({C101,E101,G101,I101,K101,M101,O101,Q101},{C101,E101,G101,I101,K101,M101,O101,Q101}&lt;&gt;""""))
  )
  +
  IF(
    INDEX(
      FILTER({B101,D101,F101,H101,J101,L101,N101,P101},{B101,D101,F101,H101,J101,L101,N101,P101}&lt;&gt;""""), 
      COUNTA(FILTER({B101,D101"&amp;",F101,H101,J101,L101,N101,P101},{B101,D101,F101,H101,J101,L101,N101,P101}&lt;&gt;""""))
    )&lt;5,
    1,
    CHOOSE(MIN(3,COUNTIF({B101,D101,F101,H101,J101,L101,N101,P101},5)),2,3,5)
  )
)
"),"")</f>
        <v/>
      </c>
      <c r="T101" s="4" t="str">
        <f>IFERROR(__xludf.DUMMYFUNCTION("IF(
  COUNT({B101,D101,F101,H101,J101,L101})&lt;2,
  """",
  SPARKLINE( TOCOL({B101,D101,F101,H101,J101,L101}, 1) )
)
"),"")</f>
        <v/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 t="str">
        <f>IFERROR(__xludf.DUMMYFUNCTION("IF(COUNTA(B102,D102,F102,H102,J102,L102)=0,"""", AVERAGE(FILTER({B102,D102,F102,H102,J102,L102},{B102,D102,F102,H102,J102,L102}&lt;&gt;"""")))"),"")</f>
        <v/>
      </c>
      <c r="S102" s="7" t="str">
        <f>IFERROR(__xludf.DUMMYFUNCTION("IF(
  COUNTA({C102,E102,G102,I102,K102,M102,O102,Q102})=0,"""",
  INDEX(
    FILTER(IFERROR(DATEVALUE({C102,E102,G102,I102,K102,M102,O102,Q102}),{C102,E102,G102,I102,K102,M102,O102,Q102}), {C102,E102,G102,I102,K102,M102,O102,Q102}&lt;&gt;""""),
    COUNTA(FILTE"&amp;"R({C102,E102,G102,I102,K102,M102,O102,Q102},{C102,E102,G102,I102,K102,M102,O102,Q102}&lt;&gt;""""))
  )
  +
  IF(
    INDEX(
      FILTER({B102,D102,F102,H102,J102,L102,N102,P102},{B102,D102,F102,H102,J102,L102,N102,P102}&lt;&gt;""""), 
      COUNTA(FILTER({B102,D102"&amp;",F102,H102,J102,L102,N102,P102},{B102,D102,F102,H102,J102,L102,N102,P102}&lt;&gt;""""))
    )&lt;5,
    1,
    CHOOSE(MIN(3,COUNTIF({B102,D102,F102,H102,J102,L102,N102,P102},5)),2,3,5)
  )
)
"),"")</f>
        <v/>
      </c>
      <c r="T102" s="4" t="str">
        <f>IFERROR(__xludf.DUMMYFUNCTION("IF(
  COUNT({B102,D102,F102,H102,J102,L102})&lt;2,
  """",
  SPARKLINE( TOCOL({B102,D102,F102,H102,J102,L102}, 1) )
)
"),"")</f>
        <v/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 t="str">
        <f>IFERROR(__xludf.DUMMYFUNCTION("IF(COUNTA(B103,D103,F103,H103,J103,L103)=0,"""", AVERAGE(FILTER({B103,D103,F103,H103,J103,L103},{B103,D103,F103,H103,J103,L103}&lt;&gt;"""")))"),"")</f>
        <v/>
      </c>
      <c r="S103" s="7" t="str">
        <f>IFERROR(__xludf.DUMMYFUNCTION("IF(
  COUNTA({C103,E103,G103,I103,K103,M103,O103,Q103})=0,"""",
  INDEX(
    FILTER(IFERROR(DATEVALUE({C103,E103,G103,I103,K103,M103,O103,Q103}),{C103,E103,G103,I103,K103,M103,O103,Q103}), {C103,E103,G103,I103,K103,M103,O103,Q103}&lt;&gt;""""),
    COUNTA(FILTE"&amp;"R({C103,E103,G103,I103,K103,M103,O103,Q103},{C103,E103,G103,I103,K103,M103,O103,Q103}&lt;&gt;""""))
  )
  +
  IF(
    INDEX(
      FILTER({B103,D103,F103,H103,J103,L103,N103,P103},{B103,D103,F103,H103,J103,L103,N103,P103}&lt;&gt;""""), 
      COUNTA(FILTER({B103,D103"&amp;",F103,H103,J103,L103,N103,P103},{B103,D103,F103,H103,J103,L103,N103,P103}&lt;&gt;""""))
    )&lt;5,
    1,
    CHOOSE(MIN(3,COUNTIF({B103,D103,F103,H103,J103,L103,N103,P103},5)),2,3,5)
  )
)
"),"")</f>
        <v/>
      </c>
      <c r="T103" s="4" t="str">
        <f>IFERROR(__xludf.DUMMYFUNCTION("IF(
  COUNT({B103,D103,F103,H103,J103,L103})&lt;2,
  """",
  SPARKLINE( TOCOL({B103,D103,F103,H103,J103,L103}, 1) )
)
"),"")</f>
        <v/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 t="str">
        <f>IFERROR(__xludf.DUMMYFUNCTION("IF(COUNTA(B104,D104,F104,H104,J104,L104)=0,"""", AVERAGE(FILTER({B104,D104,F104,H104,J104,L104},{B104,D104,F104,H104,J104,L104}&lt;&gt;"""")))"),"")</f>
        <v/>
      </c>
      <c r="S104" s="7" t="str">
        <f>IFERROR(__xludf.DUMMYFUNCTION("IF(
  COUNTA({C104,E104,G104,I104,K104,M104,O104,Q104})=0,"""",
  INDEX(
    FILTER(IFERROR(DATEVALUE({C104,E104,G104,I104,K104,M104,O104,Q104}),{C104,E104,G104,I104,K104,M104,O104,Q104}), {C104,E104,G104,I104,K104,M104,O104,Q104}&lt;&gt;""""),
    COUNTA(FILTE"&amp;"R({C104,E104,G104,I104,K104,M104,O104,Q104},{C104,E104,G104,I104,K104,M104,O104,Q104}&lt;&gt;""""))
  )
  +
  IF(
    INDEX(
      FILTER({B104,D104,F104,H104,J104,L104,N104,P104},{B104,D104,F104,H104,J104,L104,N104,P104}&lt;&gt;""""), 
      COUNTA(FILTER({B104,D104"&amp;",F104,H104,J104,L104,N104,P104},{B104,D104,F104,H104,J104,L104,N104,P104}&lt;&gt;""""))
    )&lt;5,
    1,
    CHOOSE(MIN(3,COUNTIF({B104,D104,F104,H104,J104,L104,N104,P104},5)),2,3,5)
  )
)
"),"")</f>
        <v/>
      </c>
      <c r="T104" s="4" t="str">
        <f>IFERROR(__xludf.DUMMYFUNCTION("IF(
  COUNT({B104,D104,F104,H104,J104,L104})&lt;2,
  """",
  SPARKLINE( TOCOL({B104,D104,F104,H104,J104,L104}, 1) )
)
"),"")</f>
        <v/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 t="str">
        <f>IFERROR(__xludf.DUMMYFUNCTION("IF(COUNTA(B105,D105,F105,H105,J105,L105)=0,"""", AVERAGE(FILTER({B105,D105,F105,H105,J105,L105},{B105,D105,F105,H105,J105,L105}&lt;&gt;"""")))"),"")</f>
        <v/>
      </c>
      <c r="S105" s="7" t="str">
        <f>IFERROR(__xludf.DUMMYFUNCTION("IF(
  COUNTA({C105,E105,G105,I105,K105,M105,O105,Q105})=0,"""",
  INDEX(
    FILTER(IFERROR(DATEVALUE({C105,E105,G105,I105,K105,M105,O105,Q105}),{C105,E105,G105,I105,K105,M105,O105,Q105}), {C105,E105,G105,I105,K105,M105,O105,Q105}&lt;&gt;""""),
    COUNTA(FILTE"&amp;"R({C105,E105,G105,I105,K105,M105,O105,Q105},{C105,E105,G105,I105,K105,M105,O105,Q105}&lt;&gt;""""))
  )
  +
  IF(
    INDEX(
      FILTER({B105,D105,F105,H105,J105,L105,N105,P105},{B105,D105,F105,H105,J105,L105,N105,P105}&lt;&gt;""""), 
      COUNTA(FILTER({B105,D105"&amp;",F105,H105,J105,L105,N105,P105},{B105,D105,F105,H105,J105,L105,N105,P105}&lt;&gt;""""))
    )&lt;5,
    1,
    CHOOSE(MIN(3,COUNTIF({B105,D105,F105,H105,J105,L105,N105,P105},5)),2,3,5)
  )
)
"),"")</f>
        <v/>
      </c>
      <c r="T105" s="4" t="str">
        <f>IFERROR(__xludf.DUMMYFUNCTION("IF(
  COUNT({B105,D105,F105,H105,J105,L105})&lt;2,
  """",
  SPARKLINE( TOCOL({B105,D105,F105,H105,J105,L105}, 1) )
)
"),"")</f>
        <v/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 t="str">
        <f>IFERROR(__xludf.DUMMYFUNCTION("IF(COUNTA(B106,D106,F106,H106,J106,L106)=0,"""", AVERAGE(FILTER({B106,D106,F106,H106,J106,L106},{B106,D106,F106,H106,J106,L106}&lt;&gt;"""")))"),"")</f>
        <v/>
      </c>
      <c r="S106" s="7" t="str">
        <f>IFERROR(__xludf.DUMMYFUNCTION("IF(
  COUNTA({C106,E106,G106,I106,K106,M106,O106,Q106})=0,"""",
  INDEX(
    FILTER(IFERROR(DATEVALUE({C106,E106,G106,I106,K106,M106,O106,Q106}),{C106,E106,G106,I106,K106,M106,O106,Q106}), {C106,E106,G106,I106,K106,M106,O106,Q106}&lt;&gt;""""),
    COUNTA(FILTE"&amp;"R({C106,E106,G106,I106,K106,M106,O106,Q106},{C106,E106,G106,I106,K106,M106,O106,Q106}&lt;&gt;""""))
  )
  +
  IF(
    INDEX(
      FILTER({B106,D106,F106,H106,J106,L106,N106,P106},{B106,D106,F106,H106,J106,L106,N106,P106}&lt;&gt;""""), 
      COUNTA(FILTER({B106,D106"&amp;",F106,H106,J106,L106,N106,P106},{B106,D106,F106,H106,J106,L106,N106,P106}&lt;&gt;""""))
    )&lt;5,
    1,
    CHOOSE(MIN(3,COUNTIF({B106,D106,F106,H106,J106,L106,N106,P106},5)),2,3,5)
  )
)
"),"")</f>
        <v/>
      </c>
      <c r="T106" s="4" t="str">
        <f>IFERROR(__xludf.DUMMYFUNCTION("IF(
  COUNT({B106,D106,F106,H106,J106,L106})&lt;2,
  """",
  SPARKLINE( TOCOL({B106,D106,F106,H106,J106,L106}, 1) )
)
"),"")</f>
        <v/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 t="str">
        <f>IFERROR(__xludf.DUMMYFUNCTION("IF(COUNTA(B107,D107,F107,H107,J107,L107)=0,"""", AVERAGE(FILTER({B107,D107,F107,H107,J107,L107},{B107,D107,F107,H107,J107,L107}&lt;&gt;"""")))"),"")</f>
        <v/>
      </c>
      <c r="S107" s="7" t="str">
        <f>IFERROR(__xludf.DUMMYFUNCTION("IF(
  COUNTA({C107,E107,G107,I107,K107,M107,O107,Q107})=0,"""",
  INDEX(
    FILTER(IFERROR(DATEVALUE({C107,E107,G107,I107,K107,M107,O107,Q107}),{C107,E107,G107,I107,K107,M107,O107,Q107}), {C107,E107,G107,I107,K107,M107,O107,Q107}&lt;&gt;""""),
    COUNTA(FILTE"&amp;"R({C107,E107,G107,I107,K107,M107,O107,Q107},{C107,E107,G107,I107,K107,M107,O107,Q107}&lt;&gt;""""))
  )
  +
  IF(
    INDEX(
      FILTER({B107,D107,F107,H107,J107,L107,N107,P107},{B107,D107,F107,H107,J107,L107,N107,P107}&lt;&gt;""""), 
      COUNTA(FILTER({B107,D107"&amp;",F107,H107,J107,L107,N107,P107},{B107,D107,F107,H107,J107,L107,N107,P107}&lt;&gt;""""))
    )&lt;5,
    1,
    CHOOSE(MIN(3,COUNTIF({B107,D107,F107,H107,J107,L107,N107,P107},5)),2,3,5)
  )
)
"),"")</f>
        <v/>
      </c>
      <c r="T107" s="4" t="str">
        <f>IFERROR(__xludf.DUMMYFUNCTION("IF(
  COUNT({B107,D107,F107,H107,J107,L107})&lt;2,
  """",
  SPARKLINE( TOCOL({B107,D107,F107,H107,J107,L107}, 1) )
)
"),"")</f>
        <v/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 t="str">
        <f>IFERROR(__xludf.DUMMYFUNCTION("IF(COUNTA(B108,D108,F108,H108,J108,L108)=0,"""", AVERAGE(FILTER({B108,D108,F108,H108,J108,L108},{B108,D108,F108,H108,J108,L108}&lt;&gt;"""")))"),"")</f>
        <v/>
      </c>
      <c r="S108" s="7" t="str">
        <f>IFERROR(__xludf.DUMMYFUNCTION("IF(
  COUNTA({C108,E108,G108,I108,K108,M108,O108,Q108})=0,"""",
  INDEX(
    FILTER(IFERROR(DATEVALUE({C108,E108,G108,I108,K108,M108,O108,Q108}),{C108,E108,G108,I108,K108,M108,O108,Q108}), {C108,E108,G108,I108,K108,M108,O108,Q108}&lt;&gt;""""),
    COUNTA(FILTE"&amp;"R({C108,E108,G108,I108,K108,M108,O108,Q108},{C108,E108,G108,I108,K108,M108,O108,Q108}&lt;&gt;""""))
  )
  +
  IF(
    INDEX(
      FILTER({B108,D108,F108,H108,J108,L108,N108,P108},{B108,D108,F108,H108,J108,L108,N108,P108}&lt;&gt;""""), 
      COUNTA(FILTER({B108,D108"&amp;",F108,H108,J108,L108,N108,P108},{B108,D108,F108,H108,J108,L108,N108,P108}&lt;&gt;""""))
    )&lt;5,
    1,
    CHOOSE(MIN(3,COUNTIF({B108,D108,F108,H108,J108,L108,N108,P108},5)),2,3,5)
  )
)
"),"")</f>
        <v/>
      </c>
      <c r="T108" s="4" t="str">
        <f>IFERROR(__xludf.DUMMYFUNCTION("IF(
  COUNT({B108,D108,F108,H108,J108,L108})&lt;2,
  """",
  SPARKLINE( TOCOL({B108,D108,F108,H108,J108,L108}, 1) )
)
"),"")</f>
        <v/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 t="str">
        <f>IFERROR(__xludf.DUMMYFUNCTION("IF(COUNTA(B109,D109,F109,H109,J109,L109)=0,"""", AVERAGE(FILTER({B109,D109,F109,H109,J109,L109},{B109,D109,F109,H109,J109,L109}&lt;&gt;"""")))"),"")</f>
        <v/>
      </c>
      <c r="S109" s="7" t="str">
        <f>IFERROR(__xludf.DUMMYFUNCTION("IF(
  COUNTA({C109,E109,G109,I109,K109,M109,O109,Q109})=0,"""",
  INDEX(
    FILTER(IFERROR(DATEVALUE({C109,E109,G109,I109,K109,M109,O109,Q109}),{C109,E109,G109,I109,K109,M109,O109,Q109}), {C109,E109,G109,I109,K109,M109,O109,Q109}&lt;&gt;""""),
    COUNTA(FILTE"&amp;"R({C109,E109,G109,I109,K109,M109,O109,Q109},{C109,E109,G109,I109,K109,M109,O109,Q109}&lt;&gt;""""))
  )
  +
  IF(
    INDEX(
      FILTER({B109,D109,F109,H109,J109,L109,N109,P109},{B109,D109,F109,H109,J109,L109,N109,P109}&lt;&gt;""""), 
      COUNTA(FILTER({B109,D109"&amp;",F109,H109,J109,L109,N109,P109},{B109,D109,F109,H109,J109,L109,N109,P109}&lt;&gt;""""))
    )&lt;5,
    1,
    CHOOSE(MIN(3,COUNTIF({B109,D109,F109,H109,J109,L109,N109,P109},5)),2,3,5)
  )
)
"),"")</f>
        <v/>
      </c>
      <c r="T109" s="4" t="str">
        <f>IFERROR(__xludf.DUMMYFUNCTION("IF(
  COUNT({B109,D109,F109,H109,J109,L109})&lt;2,
  """",
  SPARKLINE( TOCOL({B109,D109,F109,H109,J109,L109}, 1) )
)
"),"")</f>
        <v/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 t="str">
        <f>IFERROR(__xludf.DUMMYFUNCTION("IF(COUNTA(B110,D110,F110,H110,J110,L110)=0,"""", AVERAGE(FILTER({B110,D110,F110,H110,J110,L110},{B110,D110,F110,H110,J110,L110}&lt;&gt;"""")))"),"")</f>
        <v/>
      </c>
      <c r="S110" s="7" t="str">
        <f>IFERROR(__xludf.DUMMYFUNCTION("IF(
  COUNTA({C110,E110,G110,I110,K110,M110,O110,Q110})=0,"""",
  INDEX(
    FILTER(IFERROR(DATEVALUE({C110,E110,G110,I110,K110,M110,O110,Q110}),{C110,E110,G110,I110,K110,M110,O110,Q110}), {C110,E110,G110,I110,K110,M110,O110,Q110}&lt;&gt;""""),
    COUNTA(FILTE"&amp;"R({C110,E110,G110,I110,K110,M110,O110,Q110},{C110,E110,G110,I110,K110,M110,O110,Q110}&lt;&gt;""""))
  )
  +
  IF(
    INDEX(
      FILTER({B110,D110,F110,H110,J110,L110,N110,P110},{B110,D110,F110,H110,J110,L110,N110,P110}&lt;&gt;""""), 
      COUNTA(FILTER({B110,D110"&amp;",F110,H110,J110,L110,N110,P110},{B110,D110,F110,H110,J110,L110,N110,P110}&lt;&gt;""""))
    )&lt;5,
    1,
    CHOOSE(MIN(3,COUNTIF({B110,D110,F110,H110,J110,L110,N110,P110},5)),2,3,5)
  )
)
"),"")</f>
        <v/>
      </c>
      <c r="T110" s="4" t="str">
        <f>IFERROR(__xludf.DUMMYFUNCTION("IF(
  COUNT({B110,D110,F110,H110,J110,L110})&lt;2,
  """",
  SPARKLINE( TOCOL({B110,D110,F110,H110,J110,L110}, 1) )
)
"),"")</f>
        <v/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 t="str">
        <f>IFERROR(__xludf.DUMMYFUNCTION("IF(COUNTA(B111,D111,F111,H111,J111,L111)=0,"""", AVERAGE(FILTER({B111,D111,F111,H111,J111,L111},{B111,D111,F111,H111,J111,L111}&lt;&gt;"""")))"),"")</f>
        <v/>
      </c>
      <c r="S111" s="7" t="str">
        <f>IFERROR(__xludf.DUMMYFUNCTION("IF(
  COUNTA({C111,E111,G111,I111,K111,M111,O111,Q111})=0,"""",
  INDEX(
    FILTER(IFERROR(DATEVALUE({C111,E111,G111,I111,K111,M111,O111,Q111}),{C111,E111,G111,I111,K111,M111,O111,Q111}), {C111,E111,G111,I111,K111,M111,O111,Q111}&lt;&gt;""""),
    COUNTA(FILTE"&amp;"R({C111,E111,G111,I111,K111,M111,O111,Q111},{C111,E111,G111,I111,K111,M111,O111,Q111}&lt;&gt;""""))
  )
  +
  IF(
    INDEX(
      FILTER({B111,D111,F111,H111,J111,L111,N111,P111},{B111,D111,F111,H111,J111,L111,N111,P111}&lt;&gt;""""), 
      COUNTA(FILTER({B111,D111"&amp;",F111,H111,J111,L111,N111,P111},{B111,D111,F111,H111,J111,L111,N111,P111}&lt;&gt;""""))
    )&lt;5,
    1,
    CHOOSE(MIN(3,COUNTIF({B111,D111,F111,H111,J111,L111,N111,P111},5)),2,3,5)
  )
)
"),"")</f>
        <v/>
      </c>
      <c r="T111" s="4" t="str">
        <f>IFERROR(__xludf.DUMMYFUNCTION("IF(
  COUNT({B111,D111,F111,H111,J111,L111})&lt;2,
  """",
  SPARKLINE( TOCOL({B111,D111,F111,H111,J111,L111}, 1) )
)
"),"")</f>
        <v/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 t="str">
        <f>IFERROR(__xludf.DUMMYFUNCTION("IF(COUNTA(B112,D112,F112,H112,J112,L112)=0,"""", AVERAGE(FILTER({B112,D112,F112,H112,J112,L112},{B112,D112,F112,H112,J112,L112}&lt;&gt;"""")))"),"")</f>
        <v/>
      </c>
      <c r="S112" s="7" t="str">
        <f>IFERROR(__xludf.DUMMYFUNCTION("IF(
  COUNTA({C112,E112,G112,I112,K112,M112,O112,Q112})=0,"""",
  INDEX(
    FILTER(IFERROR(DATEVALUE({C112,E112,G112,I112,K112,M112,O112,Q112}),{C112,E112,G112,I112,K112,M112,O112,Q112}), {C112,E112,G112,I112,K112,M112,O112,Q112}&lt;&gt;""""),
    COUNTA(FILTE"&amp;"R({C112,E112,G112,I112,K112,M112,O112,Q112},{C112,E112,G112,I112,K112,M112,O112,Q112}&lt;&gt;""""))
  )
  +
  IF(
    INDEX(
      FILTER({B112,D112,F112,H112,J112,L112,N112,P112},{B112,D112,F112,H112,J112,L112,N112,P112}&lt;&gt;""""), 
      COUNTA(FILTER({B112,D112"&amp;",F112,H112,J112,L112,N112,P112},{B112,D112,F112,H112,J112,L112,N112,P112}&lt;&gt;""""))
    )&lt;5,
    1,
    CHOOSE(MIN(3,COUNTIF({B112,D112,F112,H112,J112,L112,N112,P112},5)),2,3,5)
  )
)
"),"")</f>
        <v/>
      </c>
      <c r="T112" s="4" t="str">
        <f>IFERROR(__xludf.DUMMYFUNCTION("IF(
  COUNT({B112,D112,F112,H112,J112,L112})&lt;2,
  """",
  SPARKLINE( TOCOL({B112,D112,F112,H112,J112,L112}, 1) )
)
"),"")</f>
        <v/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 t="str">
        <f>IFERROR(__xludf.DUMMYFUNCTION("IF(COUNTA(B113,D113,F113,H113,J113,L113)=0,"""", AVERAGE(FILTER({B113,D113,F113,H113,J113,L113},{B113,D113,F113,H113,J113,L113}&lt;&gt;"""")))"),"")</f>
        <v/>
      </c>
      <c r="S113" s="7" t="str">
        <f>IFERROR(__xludf.DUMMYFUNCTION("IF(
  COUNTA({C113,E113,G113,I113,K113,M113,O113,Q113})=0,"""",
  INDEX(
    FILTER(IFERROR(DATEVALUE({C113,E113,G113,I113,K113,M113,O113,Q113}),{C113,E113,G113,I113,K113,M113,O113,Q113}), {C113,E113,G113,I113,K113,M113,O113,Q113}&lt;&gt;""""),
    COUNTA(FILTE"&amp;"R({C113,E113,G113,I113,K113,M113,O113,Q113},{C113,E113,G113,I113,K113,M113,O113,Q113}&lt;&gt;""""))
  )
  +
  IF(
    INDEX(
      FILTER({B113,D113,F113,H113,J113,L113,N113,P113},{B113,D113,F113,H113,J113,L113,N113,P113}&lt;&gt;""""), 
      COUNTA(FILTER({B113,D113"&amp;",F113,H113,J113,L113,N113,P113},{B113,D113,F113,H113,J113,L113,N113,P113}&lt;&gt;""""))
    )&lt;5,
    1,
    CHOOSE(MIN(3,COUNTIF({B113,D113,F113,H113,J113,L113,N113,P113},5)),2,3,5)
  )
)
"),"")</f>
        <v/>
      </c>
      <c r="T113" s="4" t="str">
        <f>IFERROR(__xludf.DUMMYFUNCTION("IF(
  COUNT({B113,D113,F113,H113,J113,L113})&lt;2,
  """",
  SPARKLINE( TOCOL({B113,D113,F113,H113,J113,L113}, 1) )
)
"),"")</f>
        <v/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 t="str">
        <f>IFERROR(__xludf.DUMMYFUNCTION("IF(COUNTA(B114,D114,F114,H114,J114,L114)=0,"""", AVERAGE(FILTER({B114,D114,F114,H114,J114,L114},{B114,D114,F114,H114,J114,L114}&lt;&gt;"""")))"),"")</f>
        <v/>
      </c>
      <c r="S114" s="7" t="str">
        <f>IFERROR(__xludf.DUMMYFUNCTION("IF(
  COUNTA({C114,E114,G114,I114,K114,M114,O114,Q114})=0,"""",
  INDEX(
    FILTER(IFERROR(DATEVALUE({C114,E114,G114,I114,K114,M114,O114,Q114}),{C114,E114,G114,I114,K114,M114,O114,Q114}), {C114,E114,G114,I114,K114,M114,O114,Q114}&lt;&gt;""""),
    COUNTA(FILTE"&amp;"R({C114,E114,G114,I114,K114,M114,O114,Q114},{C114,E114,G114,I114,K114,M114,O114,Q114}&lt;&gt;""""))
  )
  +
  IF(
    INDEX(
      FILTER({B114,D114,F114,H114,J114,L114,N114,P114},{B114,D114,F114,H114,J114,L114,N114,P114}&lt;&gt;""""), 
      COUNTA(FILTER({B114,D114"&amp;",F114,H114,J114,L114,N114,P114},{B114,D114,F114,H114,J114,L114,N114,P114}&lt;&gt;""""))
    )&lt;5,
    1,
    CHOOSE(MIN(3,COUNTIF({B114,D114,F114,H114,J114,L114,N114,P114},5)),2,3,5)
  )
)
"),"")</f>
        <v/>
      </c>
      <c r="T114" s="4" t="str">
        <f>IFERROR(__xludf.DUMMYFUNCTION("IF(
  COUNT({B114,D114,F114,H114,J114,L114})&lt;2,
  """",
  SPARKLINE( TOCOL({B114,D114,F114,H114,J114,L114}, 1) )
)
"),"")</f>
        <v/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 t="str">
        <f>IFERROR(__xludf.DUMMYFUNCTION("IF(COUNTA(B115,D115,F115,H115,J115,L115)=0,"""", AVERAGE(FILTER({B115,D115,F115,H115,J115,L115},{B115,D115,F115,H115,J115,L115}&lt;&gt;"""")))"),"")</f>
        <v/>
      </c>
      <c r="S115" s="7" t="str">
        <f>IFERROR(__xludf.DUMMYFUNCTION("IF(
  COUNTA({C115,E115,G115,I115,K115,M115,O115,Q115})=0,"""",
  INDEX(
    FILTER(IFERROR(DATEVALUE({C115,E115,G115,I115,K115,M115,O115,Q115}),{C115,E115,G115,I115,K115,M115,O115,Q115}), {C115,E115,G115,I115,K115,M115,O115,Q115}&lt;&gt;""""),
    COUNTA(FILTE"&amp;"R({C115,E115,G115,I115,K115,M115,O115,Q115},{C115,E115,G115,I115,K115,M115,O115,Q115}&lt;&gt;""""))
  )
  +
  IF(
    INDEX(
      FILTER({B115,D115,F115,H115,J115,L115,N115,P115},{B115,D115,F115,H115,J115,L115,N115,P115}&lt;&gt;""""), 
      COUNTA(FILTER({B115,D115"&amp;",F115,H115,J115,L115,N115,P115},{B115,D115,F115,H115,J115,L115,N115,P115}&lt;&gt;""""))
    )&lt;5,
    1,
    CHOOSE(MIN(3,COUNTIF({B115,D115,F115,H115,J115,L115,N115,P115},5)),2,3,5)
  )
)
"),"")</f>
        <v/>
      </c>
      <c r="T115" s="4" t="str">
        <f>IFERROR(__xludf.DUMMYFUNCTION("IF(
  COUNT({B115,D115,F115,H115,J115,L115})&lt;2,
  """",
  SPARKLINE( TOCOL({B115,D115,F115,H115,J115,L115}, 1) )
)
"),"")</f>
        <v/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 t="str">
        <f>IFERROR(__xludf.DUMMYFUNCTION("IF(COUNTA(B116,D116,F116,H116,J116,L116)=0,"""", AVERAGE(FILTER({B116,D116,F116,H116,J116,L116},{B116,D116,F116,H116,J116,L116}&lt;&gt;"""")))"),"")</f>
        <v/>
      </c>
      <c r="S116" s="7" t="str">
        <f>IFERROR(__xludf.DUMMYFUNCTION("IF(
  COUNTA({C116,E116,G116,I116,K116,M116,O116,Q116})=0,"""",
  INDEX(
    FILTER(IFERROR(DATEVALUE({C116,E116,G116,I116,K116,M116,O116,Q116}),{C116,E116,G116,I116,K116,M116,O116,Q116}), {C116,E116,G116,I116,K116,M116,O116,Q116}&lt;&gt;""""),
    COUNTA(FILTE"&amp;"R({C116,E116,G116,I116,K116,M116,O116,Q116},{C116,E116,G116,I116,K116,M116,O116,Q116}&lt;&gt;""""))
  )
  +
  IF(
    INDEX(
      FILTER({B116,D116,F116,H116,J116,L116,N116,P116},{B116,D116,F116,H116,J116,L116,N116,P116}&lt;&gt;""""), 
      COUNTA(FILTER({B116,D116"&amp;",F116,H116,J116,L116,N116,P116},{B116,D116,F116,H116,J116,L116,N116,P116}&lt;&gt;""""))
    )&lt;5,
    1,
    CHOOSE(MIN(3,COUNTIF({B116,D116,F116,H116,J116,L116,N116,P116},5)),2,3,5)
  )
)
"),"")</f>
        <v/>
      </c>
      <c r="T116" s="4" t="str">
        <f>IFERROR(__xludf.DUMMYFUNCTION("IF(
  COUNT({B116,D116,F116,H116,J116,L116})&lt;2,
  """",
  SPARKLINE( TOCOL({B116,D116,F116,H116,J116,L116}, 1) )
)
"),"")</f>
        <v/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 t="str">
        <f>IFERROR(__xludf.DUMMYFUNCTION("IF(COUNTA(B117,D117,F117,H117,J117,L117)=0,"""", AVERAGE(FILTER({B117,D117,F117,H117,J117,L117},{B117,D117,F117,H117,J117,L117}&lt;&gt;"""")))"),"")</f>
        <v/>
      </c>
      <c r="S117" s="7" t="str">
        <f>IFERROR(__xludf.DUMMYFUNCTION("IF(
  COUNTA({C117,E117,G117,I117,K117,M117,O117,Q117})=0,"""",
  INDEX(
    FILTER(IFERROR(DATEVALUE({C117,E117,G117,I117,K117,M117,O117,Q117}),{C117,E117,G117,I117,K117,M117,O117,Q117}), {C117,E117,G117,I117,K117,M117,O117,Q117}&lt;&gt;""""),
    COUNTA(FILTE"&amp;"R({C117,E117,G117,I117,K117,M117,O117,Q117},{C117,E117,G117,I117,K117,M117,O117,Q117}&lt;&gt;""""))
  )
  +
  IF(
    INDEX(
      FILTER({B117,D117,F117,H117,J117,L117,N117,P117},{B117,D117,F117,H117,J117,L117,N117,P117}&lt;&gt;""""), 
      COUNTA(FILTER({B117,D117"&amp;",F117,H117,J117,L117,N117,P117},{B117,D117,F117,H117,J117,L117,N117,P117}&lt;&gt;""""))
    )&lt;5,
    1,
    CHOOSE(MIN(3,COUNTIF({B117,D117,F117,H117,J117,L117,N117,P117},5)),2,3,5)
  )
)
"),"")</f>
        <v/>
      </c>
      <c r="T117" s="4" t="str">
        <f>IFERROR(__xludf.DUMMYFUNCTION("IF(
  COUNT({B117,D117,F117,H117,J117,L117})&lt;2,
  """",
  SPARKLINE( TOCOL({B117,D117,F117,H117,J117,L117}, 1) )
)
"),"")</f>
        <v/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 t="str">
        <f>IFERROR(__xludf.DUMMYFUNCTION("IF(COUNTA(B118,D118,F118,H118,J118,L118)=0,"""", AVERAGE(FILTER({B118,D118,F118,H118,J118,L118},{B118,D118,F118,H118,J118,L118}&lt;&gt;"""")))"),"")</f>
        <v/>
      </c>
      <c r="S118" s="7" t="str">
        <f>IFERROR(__xludf.DUMMYFUNCTION("IF(
  COUNTA({C118,E118,G118,I118,K118,M118,O118,Q118})=0,"""",
  INDEX(
    FILTER(IFERROR(DATEVALUE({C118,E118,G118,I118,K118,M118,O118,Q118}),{C118,E118,G118,I118,K118,M118,O118,Q118}), {C118,E118,G118,I118,K118,M118,O118,Q118}&lt;&gt;""""),
    COUNTA(FILTE"&amp;"R({C118,E118,G118,I118,K118,M118,O118,Q118},{C118,E118,G118,I118,K118,M118,O118,Q118}&lt;&gt;""""))
  )
  +
  IF(
    INDEX(
      FILTER({B118,D118,F118,H118,J118,L118,N118,P118},{B118,D118,F118,H118,J118,L118,N118,P118}&lt;&gt;""""), 
      COUNTA(FILTER({B118,D118"&amp;",F118,H118,J118,L118,N118,P118},{B118,D118,F118,H118,J118,L118,N118,P118}&lt;&gt;""""))
    )&lt;5,
    1,
    CHOOSE(MIN(3,COUNTIF({B118,D118,F118,H118,J118,L118,N118,P118},5)),2,3,5)
  )
)
"),"")</f>
        <v/>
      </c>
      <c r="T118" s="4" t="str">
        <f>IFERROR(__xludf.DUMMYFUNCTION("IF(
  COUNT({B118,D118,F118,H118,J118,L118})&lt;2,
  """",
  SPARKLINE( TOCOL({B118,D118,F118,H118,J118,L118}, 1) )
)
"),"")</f>
        <v/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 t="str">
        <f>IFERROR(__xludf.DUMMYFUNCTION("IF(COUNTA(B119,D119,F119,H119,J119,L119)=0,"""", AVERAGE(FILTER({B119,D119,F119,H119,J119,L119},{B119,D119,F119,H119,J119,L119}&lt;&gt;"""")))"),"")</f>
        <v/>
      </c>
      <c r="S119" s="7" t="str">
        <f>IFERROR(__xludf.DUMMYFUNCTION("IF(
  COUNTA({C119,E119,G119,I119,K119,M119,O119,Q119})=0,"""",
  INDEX(
    FILTER(IFERROR(DATEVALUE({C119,E119,G119,I119,K119,M119,O119,Q119}),{C119,E119,G119,I119,K119,M119,O119,Q119}), {C119,E119,G119,I119,K119,M119,O119,Q119}&lt;&gt;""""),
    COUNTA(FILTE"&amp;"R({C119,E119,G119,I119,K119,M119,O119,Q119},{C119,E119,G119,I119,K119,M119,O119,Q119}&lt;&gt;""""))
  )
  +
  IF(
    INDEX(
      FILTER({B119,D119,F119,H119,J119,L119,N119,P119},{B119,D119,F119,H119,J119,L119,N119,P119}&lt;&gt;""""), 
      COUNTA(FILTER({B119,D119"&amp;",F119,H119,J119,L119,N119,P119},{B119,D119,F119,H119,J119,L119,N119,P119}&lt;&gt;""""))
    )&lt;5,
    1,
    CHOOSE(MIN(3,COUNTIF({B119,D119,F119,H119,J119,L119,N119,P119},5)),2,3,5)
  )
)
"),"")</f>
        <v/>
      </c>
      <c r="T119" s="4" t="str">
        <f>IFERROR(__xludf.DUMMYFUNCTION("IF(
  COUNT({B119,D119,F119,H119,J119,L119})&lt;2,
  """",
  SPARKLINE( TOCOL({B119,D119,F119,H119,J119,L119}, 1) )
)
"),"")</f>
        <v/>
      </c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 t="str">
        <f>IFERROR(__xludf.DUMMYFUNCTION("IF(COUNTA(B120,D120,F120,H120,J120,L120)=0,"""", AVERAGE(FILTER({B120,D120,F120,H120,J120,L120},{B120,D120,F120,H120,J120,L120}&lt;&gt;"""")))"),"")</f>
        <v/>
      </c>
      <c r="S120" s="7" t="str">
        <f>IFERROR(__xludf.DUMMYFUNCTION("IF(
  COUNTA({C120,E120,G120,I120,K120,M120,O120,Q120})=0,"""",
  INDEX(
    FILTER(IFERROR(DATEVALUE({C120,E120,G120,I120,K120,M120,O120,Q120}),{C120,E120,G120,I120,K120,M120,O120,Q120}), {C120,E120,G120,I120,K120,M120,O120,Q120}&lt;&gt;""""),
    COUNTA(FILTE"&amp;"R({C120,E120,G120,I120,K120,M120,O120,Q120},{C120,E120,G120,I120,K120,M120,O120,Q120}&lt;&gt;""""))
  )
  +
  IF(
    INDEX(
      FILTER({B120,D120,F120,H120,J120,L120,N120,P120},{B120,D120,F120,H120,J120,L120,N120,P120}&lt;&gt;""""), 
      COUNTA(FILTER({B120,D120"&amp;",F120,H120,J120,L120,N120,P120},{B120,D120,F120,H120,J120,L120,N120,P120}&lt;&gt;""""))
    )&lt;5,
    1,
    CHOOSE(MIN(3,COUNTIF({B120,D120,F120,H120,J120,L120,N120,P120},5)),2,3,5)
  )
)
"),"")</f>
        <v/>
      </c>
      <c r="T120" s="4" t="str">
        <f>IFERROR(__xludf.DUMMYFUNCTION("IF(
  COUNT({B120,D120,F120,H120,J120,L120})&lt;2,
  """",
  SPARKLINE( TOCOL({B120,D120,F120,H120,J120,L120}, 1) )
)
"),"")</f>
        <v/>
      </c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 t="str">
        <f>IFERROR(__xludf.DUMMYFUNCTION("IF(COUNTA(B121,D121,F121,H121,J121,L121)=0,"""", AVERAGE(FILTER({B121,D121,F121,H121,J121,L121},{B121,D121,F121,H121,J121,L121}&lt;&gt;"""")))"),"")</f>
        <v/>
      </c>
      <c r="S121" s="7" t="str">
        <f>IFERROR(__xludf.DUMMYFUNCTION("IF(
  COUNTA({C121,E121,G121,I121,K121,M121,O121,Q121})=0,"""",
  INDEX(
    FILTER(IFERROR(DATEVALUE({C121,E121,G121,I121,K121,M121,O121,Q121}),{C121,E121,G121,I121,K121,M121,O121,Q121}), {C121,E121,G121,I121,K121,M121,O121,Q121}&lt;&gt;""""),
    COUNTA(FILTE"&amp;"R({C121,E121,G121,I121,K121,M121,O121,Q121},{C121,E121,G121,I121,K121,M121,O121,Q121}&lt;&gt;""""))
  )
  +
  IF(
    INDEX(
      FILTER({B121,D121,F121,H121,J121,L121,N121,P121},{B121,D121,F121,H121,J121,L121,N121,P121}&lt;&gt;""""), 
      COUNTA(FILTER({B121,D121"&amp;",F121,H121,J121,L121,N121,P121},{B121,D121,F121,H121,J121,L121,N121,P121}&lt;&gt;""""))
    )&lt;5,
    1,
    CHOOSE(MIN(3,COUNTIF({B121,D121,F121,H121,J121,L121,N121,P121},5)),2,3,5)
  )
)
"),"")</f>
        <v/>
      </c>
      <c r="T121" s="4" t="str">
        <f>IFERROR(__xludf.DUMMYFUNCTION("IF(
  COUNT({B121,D121,F121,H121,J121,L121})&lt;2,
  """",
  SPARKLINE( TOCOL({B121,D121,F121,H121,J121,L121}, 1) )
)
"),"")</f>
        <v/>
      </c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 t="str">
        <f>IFERROR(__xludf.DUMMYFUNCTION("IF(COUNTA(B122,D122,F122,H122,J122,L122)=0,"""", AVERAGE(FILTER({B122,D122,F122,H122,J122,L122},{B122,D122,F122,H122,J122,L122}&lt;&gt;"""")))"),"")</f>
        <v/>
      </c>
      <c r="S122" s="7" t="str">
        <f>IFERROR(__xludf.DUMMYFUNCTION("IF(
  COUNTA({C122,E122,G122,I122,K122,M122,O122,Q122})=0,"""",
  INDEX(
    FILTER(IFERROR(DATEVALUE({C122,E122,G122,I122,K122,M122,O122,Q122}),{C122,E122,G122,I122,K122,M122,O122,Q122}), {C122,E122,G122,I122,K122,M122,O122,Q122}&lt;&gt;""""),
    COUNTA(FILTE"&amp;"R({C122,E122,G122,I122,K122,M122,O122,Q122},{C122,E122,G122,I122,K122,M122,O122,Q122}&lt;&gt;""""))
  )
  +
  IF(
    INDEX(
      FILTER({B122,D122,F122,H122,J122,L122,N122,P122},{B122,D122,F122,H122,J122,L122,N122,P122}&lt;&gt;""""), 
      COUNTA(FILTER({B122,D122"&amp;",F122,H122,J122,L122,N122,P122},{B122,D122,F122,H122,J122,L122,N122,P122}&lt;&gt;""""))
    )&lt;5,
    1,
    CHOOSE(MIN(3,COUNTIF({B122,D122,F122,H122,J122,L122,N122,P122},5)),2,3,5)
  )
)
"),"")</f>
        <v/>
      </c>
      <c r="T122" s="4" t="str">
        <f>IFERROR(__xludf.DUMMYFUNCTION("IF(
  COUNT({B122,D122,F122,H122,J122,L122})&lt;2,
  """",
  SPARKLINE( TOCOL({B122,D122,F122,H122,J122,L122}, 1) )
)
"),"")</f>
        <v/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 t="str">
        <f>IFERROR(__xludf.DUMMYFUNCTION("IF(COUNTA(B123,D123,F123,H123,J123,L123)=0,"""", AVERAGE(FILTER({B123,D123,F123,H123,J123,L123},{B123,D123,F123,H123,J123,L123}&lt;&gt;"""")))"),"")</f>
        <v/>
      </c>
      <c r="S123" s="7" t="str">
        <f>IFERROR(__xludf.DUMMYFUNCTION("IF(
  COUNTA({C123,E123,G123,I123,K123,M123,O123,Q123})=0,"""",
  INDEX(
    FILTER(IFERROR(DATEVALUE({C123,E123,G123,I123,K123,M123,O123,Q123}),{C123,E123,G123,I123,K123,M123,O123,Q123}), {C123,E123,G123,I123,K123,M123,O123,Q123}&lt;&gt;""""),
    COUNTA(FILTE"&amp;"R({C123,E123,G123,I123,K123,M123,O123,Q123},{C123,E123,G123,I123,K123,M123,O123,Q123}&lt;&gt;""""))
  )
  +
  IF(
    INDEX(
      FILTER({B123,D123,F123,H123,J123,L123,N123,P123},{B123,D123,F123,H123,J123,L123,N123,P123}&lt;&gt;""""), 
      COUNTA(FILTER({B123,D123"&amp;",F123,H123,J123,L123,N123,P123},{B123,D123,F123,H123,J123,L123,N123,P123}&lt;&gt;""""))
    )&lt;5,
    1,
    CHOOSE(MIN(3,COUNTIF({B123,D123,F123,H123,J123,L123,N123,P123},5)),2,3,5)
  )
)
"),"")</f>
        <v/>
      </c>
      <c r="T123" s="4" t="str">
        <f>IFERROR(__xludf.DUMMYFUNCTION("IF(
  COUNT({B123,D123,F123,H123,J123,L123})&lt;2,
  """",
  SPARKLINE( TOCOL({B123,D123,F123,H123,J123,L123}, 1) )
)
"),"")</f>
        <v/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 t="str">
        <f>IFERROR(__xludf.DUMMYFUNCTION("IF(COUNTA(B124,D124,F124,H124,J124,L124)=0,"""", AVERAGE(FILTER({B124,D124,F124,H124,J124,L124},{B124,D124,F124,H124,J124,L124}&lt;&gt;"""")))"),"")</f>
        <v/>
      </c>
      <c r="S124" s="7" t="str">
        <f>IFERROR(__xludf.DUMMYFUNCTION("IF(
  COUNTA({C124,E124,G124,I124,K124,M124,O124,Q124})=0,"""",
  INDEX(
    FILTER(IFERROR(DATEVALUE({C124,E124,G124,I124,K124,M124,O124,Q124}),{C124,E124,G124,I124,K124,M124,O124,Q124}), {C124,E124,G124,I124,K124,M124,O124,Q124}&lt;&gt;""""),
    COUNTA(FILTE"&amp;"R({C124,E124,G124,I124,K124,M124,O124,Q124},{C124,E124,G124,I124,K124,M124,O124,Q124}&lt;&gt;""""))
  )
  +
  IF(
    INDEX(
      FILTER({B124,D124,F124,H124,J124,L124,N124,P124},{B124,D124,F124,H124,J124,L124,N124,P124}&lt;&gt;""""), 
      COUNTA(FILTER({B124,D124"&amp;",F124,H124,J124,L124,N124,P124},{B124,D124,F124,H124,J124,L124,N124,P124}&lt;&gt;""""))
    )&lt;5,
    1,
    CHOOSE(MIN(3,COUNTIF({B124,D124,F124,H124,J124,L124,N124,P124},5)),2,3,5)
  )
)
"),"")</f>
        <v/>
      </c>
      <c r="T124" s="4" t="str">
        <f>IFERROR(__xludf.DUMMYFUNCTION("IF(
  COUNT({B124,D124,F124,H124,J124,L124})&lt;2,
  """",
  SPARKLINE( TOCOL({B124,D124,F124,H124,J124,L124}, 1) )
)
"),"")</f>
        <v/>
      </c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 t="str">
        <f>IFERROR(__xludf.DUMMYFUNCTION("IF(COUNTA(B125,D125,F125,H125,J125,L125)=0,"""", AVERAGE(FILTER({B125,D125,F125,H125,J125,L125},{B125,D125,F125,H125,J125,L125}&lt;&gt;"""")))"),"")</f>
        <v/>
      </c>
      <c r="S125" s="7" t="str">
        <f>IFERROR(__xludf.DUMMYFUNCTION("IF(
  COUNTA({C125,E125,G125,I125,K125,M125,O125,Q125})=0,"""",
  INDEX(
    FILTER(IFERROR(DATEVALUE({C125,E125,G125,I125,K125,M125,O125,Q125}),{C125,E125,G125,I125,K125,M125,O125,Q125}), {C125,E125,G125,I125,K125,M125,O125,Q125}&lt;&gt;""""),
    COUNTA(FILTE"&amp;"R({C125,E125,G125,I125,K125,M125,O125,Q125},{C125,E125,G125,I125,K125,M125,O125,Q125}&lt;&gt;""""))
  )
  +
  IF(
    INDEX(
      FILTER({B125,D125,F125,H125,J125,L125,N125,P125},{B125,D125,F125,H125,J125,L125,N125,P125}&lt;&gt;""""), 
      COUNTA(FILTER({B125,D125"&amp;",F125,H125,J125,L125,N125,P125},{B125,D125,F125,H125,J125,L125,N125,P125}&lt;&gt;""""))
    )&lt;5,
    1,
    CHOOSE(MIN(3,COUNTIF({B125,D125,F125,H125,J125,L125,N125,P125},5)),2,3,5)
  )
)
"),"")</f>
        <v/>
      </c>
      <c r="T125" s="4" t="str">
        <f>IFERROR(__xludf.DUMMYFUNCTION("IF(
  COUNT({B125,D125,F125,H125,J125,L125})&lt;2,
  """",
  SPARKLINE( TOCOL({B125,D125,F125,H125,J125,L125}, 1) )
)
"),"")</f>
        <v/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 t="str">
        <f>IFERROR(__xludf.DUMMYFUNCTION("IF(COUNTA(B126,D126,F126,H126,J126,L126)=0,"""", AVERAGE(FILTER({B126,D126,F126,H126,J126,L126},{B126,D126,F126,H126,J126,L126}&lt;&gt;"""")))"),"")</f>
        <v/>
      </c>
      <c r="S126" s="7" t="str">
        <f>IFERROR(__xludf.DUMMYFUNCTION("IF(
  COUNTA({C126,E126,G126,I126,K126,M126,O126,Q126})=0,"""",
  INDEX(
    FILTER(IFERROR(DATEVALUE({C126,E126,G126,I126,K126,M126,O126,Q126}),{C126,E126,G126,I126,K126,M126,O126,Q126}), {C126,E126,G126,I126,K126,M126,O126,Q126}&lt;&gt;""""),
    COUNTA(FILTE"&amp;"R({C126,E126,G126,I126,K126,M126,O126,Q126},{C126,E126,G126,I126,K126,M126,O126,Q126}&lt;&gt;""""))
  )
  +
  IF(
    INDEX(
      FILTER({B126,D126,F126,H126,J126,L126,N126,P126},{B126,D126,F126,H126,J126,L126,N126,P126}&lt;&gt;""""), 
      COUNTA(FILTER({B126,D126"&amp;",F126,H126,J126,L126,N126,P126},{B126,D126,F126,H126,J126,L126,N126,P126}&lt;&gt;""""))
    )&lt;5,
    1,
    CHOOSE(MIN(3,COUNTIF({B126,D126,F126,H126,J126,L126,N126,P126},5)),2,3,5)
  )
)
"),"")</f>
        <v/>
      </c>
      <c r="T126" s="4" t="str">
        <f>IFERROR(__xludf.DUMMYFUNCTION("IF(
  COUNT({B126,D126,F126,H126,J126,L126})&lt;2,
  """",
  SPARKLINE( TOCOL({B126,D126,F126,H126,J126,L126}, 1) )
)
"),"")</f>
        <v/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 t="str">
        <f>IFERROR(__xludf.DUMMYFUNCTION("IF(COUNTA(B127,D127,F127,H127,J127,L127)=0,"""", AVERAGE(FILTER({B127,D127,F127,H127,J127,L127},{B127,D127,F127,H127,J127,L127}&lt;&gt;"""")))"),"")</f>
        <v/>
      </c>
      <c r="S127" s="7" t="str">
        <f>IFERROR(__xludf.DUMMYFUNCTION("IF(
  COUNTA({C127,E127,G127,I127,K127,M127,O127,Q127})=0,"""",
  INDEX(
    FILTER(IFERROR(DATEVALUE({C127,E127,G127,I127,K127,M127,O127,Q127}),{C127,E127,G127,I127,K127,M127,O127,Q127}), {C127,E127,G127,I127,K127,M127,O127,Q127}&lt;&gt;""""),
    COUNTA(FILTE"&amp;"R({C127,E127,G127,I127,K127,M127,O127,Q127},{C127,E127,G127,I127,K127,M127,O127,Q127}&lt;&gt;""""))
  )
  +
  IF(
    INDEX(
      FILTER({B127,D127,F127,H127,J127,L127,N127,P127},{B127,D127,F127,H127,J127,L127,N127,P127}&lt;&gt;""""), 
      COUNTA(FILTER({B127,D127"&amp;",F127,H127,J127,L127,N127,P127},{B127,D127,F127,H127,J127,L127,N127,P127}&lt;&gt;""""))
    )&lt;5,
    1,
    CHOOSE(MIN(3,COUNTIF({B127,D127,F127,H127,J127,L127,N127,P127},5)),2,3,5)
  )
)
"),"")</f>
        <v/>
      </c>
      <c r="T127" s="4" t="str">
        <f>IFERROR(__xludf.DUMMYFUNCTION("IF(
  COUNT({B127,D127,F127,H127,J127,L127})&lt;2,
  """",
  SPARKLINE( TOCOL({B127,D127,F127,H127,J127,L127}, 1) )
)
"),"")</f>
        <v/>
      </c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 t="str">
        <f>IFERROR(__xludf.DUMMYFUNCTION("IF(COUNTA(B128,D128,F128,H128,J128,L128)=0,"""", AVERAGE(FILTER({B128,D128,F128,H128,J128,L128},{B128,D128,F128,H128,J128,L128}&lt;&gt;"""")))"),"")</f>
        <v/>
      </c>
      <c r="S128" s="7" t="str">
        <f>IFERROR(__xludf.DUMMYFUNCTION("IF(
  COUNTA({C128,E128,G128,I128,K128,M128,O128,Q128})=0,"""",
  INDEX(
    FILTER(IFERROR(DATEVALUE({C128,E128,G128,I128,K128,M128,O128,Q128}),{C128,E128,G128,I128,K128,M128,O128,Q128}), {C128,E128,G128,I128,K128,M128,O128,Q128}&lt;&gt;""""),
    COUNTA(FILTE"&amp;"R({C128,E128,G128,I128,K128,M128,O128,Q128},{C128,E128,G128,I128,K128,M128,O128,Q128}&lt;&gt;""""))
  )
  +
  IF(
    INDEX(
      FILTER({B128,D128,F128,H128,J128,L128,N128,P128},{B128,D128,F128,H128,J128,L128,N128,P128}&lt;&gt;""""), 
      COUNTA(FILTER({B128,D128"&amp;",F128,H128,J128,L128,N128,P128},{B128,D128,F128,H128,J128,L128,N128,P128}&lt;&gt;""""))
    )&lt;5,
    1,
    CHOOSE(MIN(3,COUNTIF({B128,D128,F128,H128,J128,L128,N128,P128},5)),2,3,5)
  )
)
"),"")</f>
        <v/>
      </c>
      <c r="T128" s="4" t="str">
        <f>IFERROR(__xludf.DUMMYFUNCTION("IF(
  COUNT({B128,D128,F128,H128,J128,L128})&lt;2,
  """",
  SPARKLINE( TOCOL({B128,D128,F128,H128,J128,L128}, 1) )
)
"),"")</f>
        <v/>
      </c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 t="str">
        <f>IFERROR(__xludf.DUMMYFUNCTION("IF(COUNTA(B129,D129,F129,H129,J129,L129)=0,"""", AVERAGE(FILTER({B129,D129,F129,H129,J129,L129},{B129,D129,F129,H129,J129,L129}&lt;&gt;"""")))"),"")</f>
        <v/>
      </c>
      <c r="S129" s="7" t="str">
        <f>IFERROR(__xludf.DUMMYFUNCTION("IF(
  COUNTA({C129,E129,G129,I129,K129,M129,O129,Q129})=0,"""",
  INDEX(
    FILTER(IFERROR(DATEVALUE({C129,E129,G129,I129,K129,M129,O129,Q129}),{C129,E129,G129,I129,K129,M129,O129,Q129}), {C129,E129,G129,I129,K129,M129,O129,Q129}&lt;&gt;""""),
    COUNTA(FILTE"&amp;"R({C129,E129,G129,I129,K129,M129,O129,Q129},{C129,E129,G129,I129,K129,M129,O129,Q129}&lt;&gt;""""))
  )
  +
  IF(
    INDEX(
      FILTER({B129,D129,F129,H129,J129,L129,N129,P129},{B129,D129,F129,H129,J129,L129,N129,P129}&lt;&gt;""""), 
      COUNTA(FILTER({B129,D129"&amp;",F129,H129,J129,L129,N129,P129},{B129,D129,F129,H129,J129,L129,N129,P129}&lt;&gt;""""))
    )&lt;5,
    1,
    CHOOSE(MIN(3,COUNTIF({B129,D129,F129,H129,J129,L129,N129,P129},5)),2,3,5)
  )
)
"),"")</f>
        <v/>
      </c>
      <c r="T129" s="4" t="str">
        <f>IFERROR(__xludf.DUMMYFUNCTION("IF(
  COUNT({B129,D129,F129,H129,J129,L129})&lt;2,
  """",
  SPARKLINE( TOCOL({B129,D129,F129,H129,J129,L129}, 1) )
)
"),"")</f>
        <v/>
      </c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 t="str">
        <f>IFERROR(__xludf.DUMMYFUNCTION("IF(COUNTA(B130,D130,F130,H130,J130,L130)=0,"""", AVERAGE(FILTER({B130,D130,F130,H130,J130,L130},{B130,D130,F130,H130,J130,L130}&lt;&gt;"""")))"),"")</f>
        <v/>
      </c>
      <c r="S130" s="7" t="str">
        <f>IFERROR(__xludf.DUMMYFUNCTION("IF(
  COUNTA({C130,E130,G130,I130,K130,M130,O130,Q130})=0,"""",
  INDEX(
    FILTER(IFERROR(DATEVALUE({C130,E130,G130,I130,K130,M130,O130,Q130}),{C130,E130,G130,I130,K130,M130,O130,Q130}), {C130,E130,G130,I130,K130,M130,O130,Q130}&lt;&gt;""""),
    COUNTA(FILTE"&amp;"R({C130,E130,G130,I130,K130,M130,O130,Q130},{C130,E130,G130,I130,K130,M130,O130,Q130}&lt;&gt;""""))
  )
  +
  IF(
    INDEX(
      FILTER({B130,D130,F130,H130,J130,L130,N130,P130},{B130,D130,F130,H130,J130,L130,N130,P130}&lt;&gt;""""), 
      COUNTA(FILTER({B130,D130"&amp;",F130,H130,J130,L130,N130,P130},{B130,D130,F130,H130,J130,L130,N130,P130}&lt;&gt;""""))
    )&lt;5,
    1,
    CHOOSE(MIN(3,COUNTIF({B130,D130,F130,H130,J130,L130,N130,P130},5)),2,3,5)
  )
)
"),"")</f>
        <v/>
      </c>
      <c r="T130" s="4" t="str">
        <f>IFERROR(__xludf.DUMMYFUNCTION("IF(
  COUNT({B130,D130,F130,H130,J130,L130})&lt;2,
  """",
  SPARKLINE( TOCOL({B130,D130,F130,H130,J130,L130}, 1) )
)
"),"")</f>
        <v/>
      </c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 t="str">
        <f>IFERROR(__xludf.DUMMYFUNCTION("IF(COUNTA(B131,D131,F131,H131,J131,L131)=0,"""", AVERAGE(FILTER({B131,D131,F131,H131,J131,L131},{B131,D131,F131,H131,J131,L131}&lt;&gt;"""")))"),"")</f>
        <v/>
      </c>
      <c r="S131" s="7" t="str">
        <f>IFERROR(__xludf.DUMMYFUNCTION("IF(
  COUNTA({C131,E131,G131,I131,K131,M131,O131,Q131})=0,"""",
  INDEX(
    FILTER(IFERROR(DATEVALUE({C131,E131,G131,I131,K131,M131,O131,Q131}),{C131,E131,G131,I131,K131,M131,O131,Q131}), {C131,E131,G131,I131,K131,M131,O131,Q131}&lt;&gt;""""),
    COUNTA(FILTE"&amp;"R({C131,E131,G131,I131,K131,M131,O131,Q131},{C131,E131,G131,I131,K131,M131,O131,Q131}&lt;&gt;""""))
  )
  +
  IF(
    INDEX(
      FILTER({B131,D131,F131,H131,J131,L131,N131,P131},{B131,D131,F131,H131,J131,L131,N131,P131}&lt;&gt;""""), 
      COUNTA(FILTER({B131,D131"&amp;",F131,H131,J131,L131,N131,P131},{B131,D131,F131,H131,J131,L131,N131,P131}&lt;&gt;""""))
    )&lt;5,
    1,
    CHOOSE(MIN(3,COUNTIF({B131,D131,F131,H131,J131,L131,N131,P131},5)),2,3,5)
  )
)
"),"")</f>
        <v/>
      </c>
      <c r="T131" s="4" t="str">
        <f>IFERROR(__xludf.DUMMYFUNCTION("IF(
  COUNT({B131,D131,F131,H131,J131,L131})&lt;2,
  """",
  SPARKLINE( TOCOL({B131,D131,F131,H131,J131,L131}, 1) )
)
"),"")</f>
        <v/>
      </c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 t="str">
        <f>IFERROR(__xludf.DUMMYFUNCTION("IF(COUNTA(B132,D132,F132,H132,J132,L132)=0,"""", AVERAGE(FILTER({B132,D132,F132,H132,J132,L132},{B132,D132,F132,H132,J132,L132}&lt;&gt;"""")))"),"")</f>
        <v/>
      </c>
      <c r="S132" s="7" t="str">
        <f>IFERROR(__xludf.DUMMYFUNCTION("IF(
  COUNTA({C132,E132,G132,I132,K132,M132,O132,Q132})=0,"""",
  INDEX(
    FILTER(IFERROR(DATEVALUE({C132,E132,G132,I132,K132,M132,O132,Q132}),{C132,E132,G132,I132,K132,M132,O132,Q132}), {C132,E132,G132,I132,K132,M132,O132,Q132}&lt;&gt;""""),
    COUNTA(FILTE"&amp;"R({C132,E132,G132,I132,K132,M132,O132,Q132},{C132,E132,G132,I132,K132,M132,O132,Q132}&lt;&gt;""""))
  )
  +
  IF(
    INDEX(
      FILTER({B132,D132,F132,H132,J132,L132,N132,P132},{B132,D132,F132,H132,J132,L132,N132,P132}&lt;&gt;""""), 
      COUNTA(FILTER({B132,D132"&amp;",F132,H132,J132,L132,N132,P132},{B132,D132,F132,H132,J132,L132,N132,P132}&lt;&gt;""""))
    )&lt;5,
    1,
    CHOOSE(MIN(3,COUNTIF({B132,D132,F132,H132,J132,L132,N132,P132},5)),2,3,5)
  )
)
"),"")</f>
        <v/>
      </c>
      <c r="T132" s="4" t="str">
        <f>IFERROR(__xludf.DUMMYFUNCTION("IF(
  COUNT({B132,D132,F132,H132,J132,L132})&lt;2,
  """",
  SPARKLINE( TOCOL({B132,D132,F132,H132,J132,L132}, 1) )
)
"),"")</f>
        <v/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 t="str">
        <f>IFERROR(__xludf.DUMMYFUNCTION("IF(COUNTA(B133,D133,F133,H133,J133,L133)=0,"""", AVERAGE(FILTER({B133,D133,F133,H133,J133,L133},{B133,D133,F133,H133,J133,L133}&lt;&gt;"""")))"),"")</f>
        <v/>
      </c>
      <c r="S133" s="7" t="str">
        <f>IFERROR(__xludf.DUMMYFUNCTION("IF(
  COUNTA({C133,E133,G133,I133,K133,M133,O133,Q133})=0,"""",
  INDEX(
    FILTER(IFERROR(DATEVALUE({C133,E133,G133,I133,K133,M133,O133,Q133}),{C133,E133,G133,I133,K133,M133,O133,Q133}), {C133,E133,G133,I133,K133,M133,O133,Q133}&lt;&gt;""""),
    COUNTA(FILTE"&amp;"R({C133,E133,G133,I133,K133,M133,O133,Q133},{C133,E133,G133,I133,K133,M133,O133,Q133}&lt;&gt;""""))
  )
  +
  IF(
    INDEX(
      FILTER({B133,D133,F133,H133,J133,L133,N133,P133},{B133,D133,F133,H133,J133,L133,N133,P133}&lt;&gt;""""), 
      COUNTA(FILTER({B133,D133"&amp;",F133,H133,J133,L133,N133,P133},{B133,D133,F133,H133,J133,L133,N133,P133}&lt;&gt;""""))
    )&lt;5,
    1,
    CHOOSE(MIN(3,COUNTIF({B133,D133,F133,H133,J133,L133,N133,P133},5)),2,3,5)
  )
)
"),"")</f>
        <v/>
      </c>
      <c r="T133" s="4" t="str">
        <f>IFERROR(__xludf.DUMMYFUNCTION("IF(
  COUNT({B133,D133,F133,H133,J133,L133})&lt;2,
  """",
  SPARKLINE( TOCOL({B133,D133,F133,H133,J133,L133}, 1) )
)
"),"")</f>
        <v/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 t="str">
        <f>IFERROR(__xludf.DUMMYFUNCTION("IF(COUNTA(B134,D134,F134,H134,J134,L134)=0,"""", AVERAGE(FILTER({B134,D134,F134,H134,J134,L134},{B134,D134,F134,H134,J134,L134}&lt;&gt;"""")))"),"")</f>
        <v/>
      </c>
      <c r="S134" s="7" t="str">
        <f>IFERROR(__xludf.DUMMYFUNCTION("IF(
  COUNTA({C134,E134,G134,I134,K134,M134,O134,Q134})=0,"""",
  INDEX(
    FILTER(IFERROR(DATEVALUE({C134,E134,G134,I134,K134,M134,O134,Q134}),{C134,E134,G134,I134,K134,M134,O134,Q134}), {C134,E134,G134,I134,K134,M134,O134,Q134}&lt;&gt;""""),
    COUNTA(FILTE"&amp;"R({C134,E134,G134,I134,K134,M134,O134,Q134},{C134,E134,G134,I134,K134,M134,O134,Q134}&lt;&gt;""""))
  )
  +
  IF(
    INDEX(
      FILTER({B134,D134,F134,H134,J134,L134,N134,P134},{B134,D134,F134,H134,J134,L134,N134,P134}&lt;&gt;""""), 
      COUNTA(FILTER({B134,D134"&amp;",F134,H134,J134,L134,N134,P134},{B134,D134,F134,H134,J134,L134,N134,P134}&lt;&gt;""""))
    )&lt;5,
    1,
    CHOOSE(MIN(3,COUNTIF({B134,D134,F134,H134,J134,L134,N134,P134},5)),2,3,5)
  )
)
"),"")</f>
        <v/>
      </c>
      <c r="T134" s="4" t="str">
        <f>IFERROR(__xludf.DUMMYFUNCTION("IF(
  COUNT({B134,D134,F134,H134,J134,L134})&lt;2,
  """",
  SPARKLINE( TOCOL({B134,D134,F134,H134,J134,L134}, 1) )
)
"),"")</f>
        <v/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 t="str">
        <f>IFERROR(__xludf.DUMMYFUNCTION("IF(COUNTA(B135,D135,F135,H135,J135,L135)=0,"""", AVERAGE(FILTER({B135,D135,F135,H135,J135,L135},{B135,D135,F135,H135,J135,L135}&lt;&gt;"""")))"),"")</f>
        <v/>
      </c>
      <c r="S135" s="7" t="str">
        <f>IFERROR(__xludf.DUMMYFUNCTION("IF(
  COUNTA({C135,E135,G135,I135,K135,M135,O135,Q135})=0,"""",
  INDEX(
    FILTER(IFERROR(DATEVALUE({C135,E135,G135,I135,K135,M135,O135,Q135}),{C135,E135,G135,I135,K135,M135,O135,Q135}), {C135,E135,G135,I135,K135,M135,O135,Q135}&lt;&gt;""""),
    COUNTA(FILTE"&amp;"R({C135,E135,G135,I135,K135,M135,O135,Q135},{C135,E135,G135,I135,K135,M135,O135,Q135}&lt;&gt;""""))
  )
  +
  IF(
    INDEX(
      FILTER({B135,D135,F135,H135,J135,L135,N135,P135},{B135,D135,F135,H135,J135,L135,N135,P135}&lt;&gt;""""), 
      COUNTA(FILTER({B135,D135"&amp;",F135,H135,J135,L135,N135,P135},{B135,D135,F135,H135,J135,L135,N135,P135}&lt;&gt;""""))
    )&lt;5,
    1,
    CHOOSE(MIN(3,COUNTIF({B135,D135,F135,H135,J135,L135,N135,P135},5)),2,3,5)
  )
)
"),"")</f>
        <v/>
      </c>
      <c r="T135" s="4" t="str">
        <f>IFERROR(__xludf.DUMMYFUNCTION("IF(
  COUNT({B135,D135,F135,H135,J135,L135})&lt;2,
  """",
  SPARKLINE( TOCOL({B135,D135,F135,H135,J135,L135}, 1) )
)
"),"")</f>
        <v/>
      </c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 t="str">
        <f>IFERROR(__xludf.DUMMYFUNCTION("IF(COUNTA(B136,D136,F136,H136,J136,L136)=0,"""", AVERAGE(FILTER({B136,D136,F136,H136,J136,L136},{B136,D136,F136,H136,J136,L136}&lt;&gt;"""")))"),"")</f>
        <v/>
      </c>
      <c r="S136" s="7" t="str">
        <f>IFERROR(__xludf.DUMMYFUNCTION("IF(
  COUNTA({C136,E136,G136,I136,K136,M136,O136,Q136})=0,"""",
  INDEX(
    FILTER(IFERROR(DATEVALUE({C136,E136,G136,I136,K136,M136,O136,Q136}),{C136,E136,G136,I136,K136,M136,O136,Q136}), {C136,E136,G136,I136,K136,M136,O136,Q136}&lt;&gt;""""),
    COUNTA(FILTE"&amp;"R({C136,E136,G136,I136,K136,M136,O136,Q136},{C136,E136,G136,I136,K136,M136,O136,Q136}&lt;&gt;""""))
  )
  +
  IF(
    INDEX(
      FILTER({B136,D136,F136,H136,J136,L136,N136,P136},{B136,D136,F136,H136,J136,L136,N136,P136}&lt;&gt;""""), 
      COUNTA(FILTER({B136,D136"&amp;",F136,H136,J136,L136,N136,P136},{B136,D136,F136,H136,J136,L136,N136,P136}&lt;&gt;""""))
    )&lt;5,
    1,
    CHOOSE(MIN(3,COUNTIF({B136,D136,F136,H136,J136,L136,N136,P136},5)),2,3,5)
  )
)
"),"")</f>
        <v/>
      </c>
      <c r="T136" s="4" t="str">
        <f>IFERROR(__xludf.DUMMYFUNCTION("IF(
  COUNT({B136,D136,F136,H136,J136,L136})&lt;2,
  """",
  SPARKLINE( TOCOL({B136,D136,F136,H136,J136,L136}, 1) )
)
"),"")</f>
        <v/>
      </c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 t="str">
        <f>IFERROR(__xludf.DUMMYFUNCTION("IF(COUNTA(B137,D137,F137,H137,J137,L137)=0,"""", AVERAGE(FILTER({B137,D137,F137,H137,J137,L137},{B137,D137,F137,H137,J137,L137}&lt;&gt;"""")))"),"")</f>
        <v/>
      </c>
      <c r="S137" s="7" t="str">
        <f>IFERROR(__xludf.DUMMYFUNCTION("IF(
  COUNTA({C137,E137,G137,I137,K137,M137,O137,Q137})=0,"""",
  INDEX(
    FILTER(IFERROR(DATEVALUE({C137,E137,G137,I137,K137,M137,O137,Q137}),{C137,E137,G137,I137,K137,M137,O137,Q137}), {C137,E137,G137,I137,K137,M137,O137,Q137}&lt;&gt;""""),
    COUNTA(FILTE"&amp;"R({C137,E137,G137,I137,K137,M137,O137,Q137},{C137,E137,G137,I137,K137,M137,O137,Q137}&lt;&gt;""""))
  )
  +
  IF(
    INDEX(
      FILTER({B137,D137,F137,H137,J137,L137,N137,P137},{B137,D137,F137,H137,J137,L137,N137,P137}&lt;&gt;""""), 
      COUNTA(FILTER({B137,D137"&amp;",F137,H137,J137,L137,N137,P137},{B137,D137,F137,H137,J137,L137,N137,P137}&lt;&gt;""""))
    )&lt;5,
    1,
    CHOOSE(MIN(3,COUNTIF({B137,D137,F137,H137,J137,L137,N137,P137},5)),2,3,5)
  )
)
"),"")</f>
        <v/>
      </c>
      <c r="T137" s="4" t="str">
        <f>IFERROR(__xludf.DUMMYFUNCTION("IF(
  COUNT({B137,D137,F137,H137,J137,L137})&lt;2,
  """",
  SPARKLINE( TOCOL({B137,D137,F137,H137,J137,L137}, 1) )
)
"),"")</f>
        <v/>
      </c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 t="str">
        <f>IFERROR(__xludf.DUMMYFUNCTION("IF(COUNTA(B138,D138,F138,H138,J138,L138)=0,"""", AVERAGE(FILTER({B138,D138,F138,H138,J138,L138},{B138,D138,F138,H138,J138,L138}&lt;&gt;"""")))"),"")</f>
        <v/>
      </c>
      <c r="S138" s="7" t="str">
        <f>IFERROR(__xludf.DUMMYFUNCTION("IF(
  COUNTA({C138,E138,G138,I138,K138,M138,O138,Q138})=0,"""",
  INDEX(
    FILTER(IFERROR(DATEVALUE({C138,E138,G138,I138,K138,M138,O138,Q138}),{C138,E138,G138,I138,K138,M138,O138,Q138}), {C138,E138,G138,I138,K138,M138,O138,Q138}&lt;&gt;""""),
    COUNTA(FILTE"&amp;"R({C138,E138,G138,I138,K138,M138,O138,Q138},{C138,E138,G138,I138,K138,M138,O138,Q138}&lt;&gt;""""))
  )
  +
  IF(
    INDEX(
      FILTER({B138,D138,F138,H138,J138,L138,N138,P138},{B138,D138,F138,H138,J138,L138,N138,P138}&lt;&gt;""""), 
      COUNTA(FILTER({B138,D138"&amp;",F138,H138,J138,L138,N138,P138},{B138,D138,F138,H138,J138,L138,N138,P138}&lt;&gt;""""))
    )&lt;5,
    1,
    CHOOSE(MIN(3,COUNTIF({B138,D138,F138,H138,J138,L138,N138,P138},5)),2,3,5)
  )
)
"),"")</f>
        <v/>
      </c>
      <c r="T138" s="4" t="str">
        <f>IFERROR(__xludf.DUMMYFUNCTION("IF(
  COUNT({B138,D138,F138,H138,J138,L138})&lt;2,
  """",
  SPARKLINE( TOCOL({B138,D138,F138,H138,J138,L138}, 1) )
)
"),"")</f>
        <v/>
      </c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 t="str">
        <f>IFERROR(__xludf.DUMMYFUNCTION("IF(COUNTA(B139,D139,F139,H139,J139,L139)=0,"""", AVERAGE(FILTER({B139,D139,F139,H139,J139,L139},{B139,D139,F139,H139,J139,L139}&lt;&gt;"""")))"),"")</f>
        <v/>
      </c>
      <c r="S139" s="7" t="str">
        <f>IFERROR(__xludf.DUMMYFUNCTION("IF(
  COUNTA({C139,E139,G139,I139,K139,M139,O139,Q139})=0,"""",
  INDEX(
    FILTER(IFERROR(DATEVALUE({C139,E139,G139,I139,K139,M139,O139,Q139}),{C139,E139,G139,I139,K139,M139,O139,Q139}), {C139,E139,G139,I139,K139,M139,O139,Q139}&lt;&gt;""""),
    COUNTA(FILTE"&amp;"R({C139,E139,G139,I139,K139,M139,O139,Q139},{C139,E139,G139,I139,K139,M139,O139,Q139}&lt;&gt;""""))
  )
  +
  IF(
    INDEX(
      FILTER({B139,D139,F139,H139,J139,L139,N139,P139},{B139,D139,F139,H139,J139,L139,N139,P139}&lt;&gt;""""), 
      COUNTA(FILTER({B139,D139"&amp;",F139,H139,J139,L139,N139,P139},{B139,D139,F139,H139,J139,L139,N139,P139}&lt;&gt;""""))
    )&lt;5,
    1,
    CHOOSE(MIN(3,COUNTIF({B139,D139,F139,H139,J139,L139,N139,P139},5)),2,3,5)
  )
)
"),"")</f>
        <v/>
      </c>
      <c r="T139" s="4" t="str">
        <f>IFERROR(__xludf.DUMMYFUNCTION("IF(
  COUNT({B139,D139,F139,H139,J139,L139})&lt;2,
  """",
  SPARKLINE( TOCOL({B139,D139,F139,H139,J139,L139}, 1) )
)
"),"")</f>
        <v/>
      </c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 t="str">
        <f>IFERROR(__xludf.DUMMYFUNCTION("IF(COUNTA(B140,D140,F140,H140,J140,L140)=0,"""", AVERAGE(FILTER({B140,D140,F140,H140,J140,L140},{B140,D140,F140,H140,J140,L140}&lt;&gt;"""")))"),"")</f>
        <v/>
      </c>
      <c r="S140" s="7" t="str">
        <f>IFERROR(__xludf.DUMMYFUNCTION("IF(
  COUNTA({C140,E140,G140,I140,K140,M140,O140,Q140})=0,"""",
  INDEX(
    FILTER(IFERROR(DATEVALUE({C140,E140,G140,I140,K140,M140,O140,Q140}),{C140,E140,G140,I140,K140,M140,O140,Q140}), {C140,E140,G140,I140,K140,M140,O140,Q140}&lt;&gt;""""),
    COUNTA(FILTE"&amp;"R({C140,E140,G140,I140,K140,M140,O140,Q140},{C140,E140,G140,I140,K140,M140,O140,Q140}&lt;&gt;""""))
  )
  +
  IF(
    INDEX(
      FILTER({B140,D140,F140,H140,J140,L140,N140,P140},{B140,D140,F140,H140,J140,L140,N140,P140}&lt;&gt;""""), 
      COUNTA(FILTER({B140,D140"&amp;",F140,H140,J140,L140,N140,P140},{B140,D140,F140,H140,J140,L140,N140,P140}&lt;&gt;""""))
    )&lt;5,
    1,
    CHOOSE(MIN(3,COUNTIF({B140,D140,F140,H140,J140,L140,N140,P140},5)),2,3,5)
  )
)
"),"")</f>
        <v/>
      </c>
      <c r="T140" s="4" t="str">
        <f>IFERROR(__xludf.DUMMYFUNCTION("IF(
  COUNT({B140,D140,F140,H140,J140,L140})&lt;2,
  """",
  SPARKLINE( TOCOL({B140,D140,F140,H140,J140,L140}, 1) )
)
"),"")</f>
        <v/>
      </c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 t="str">
        <f>IFERROR(__xludf.DUMMYFUNCTION("IF(COUNTA(B141,D141,F141,H141,J141,L141)=0,"""", AVERAGE(FILTER({B141,D141,F141,H141,J141,L141},{B141,D141,F141,H141,J141,L141}&lt;&gt;"""")))"),"")</f>
        <v/>
      </c>
      <c r="S141" s="7" t="str">
        <f>IFERROR(__xludf.DUMMYFUNCTION("IF(
  COUNTA({C141,E141,G141,I141,K141,M141,O141,Q141})=0,"""",
  INDEX(
    FILTER(IFERROR(DATEVALUE({C141,E141,G141,I141,K141,M141,O141,Q141}),{C141,E141,G141,I141,K141,M141,O141,Q141}), {C141,E141,G141,I141,K141,M141,O141,Q141}&lt;&gt;""""),
    COUNTA(FILTE"&amp;"R({C141,E141,G141,I141,K141,M141,O141,Q141},{C141,E141,G141,I141,K141,M141,O141,Q141}&lt;&gt;""""))
  )
  +
  IF(
    INDEX(
      FILTER({B141,D141,F141,H141,J141,L141,N141,P141},{B141,D141,F141,H141,J141,L141,N141,P141}&lt;&gt;""""), 
      COUNTA(FILTER({B141,D141"&amp;",F141,H141,J141,L141,N141,P141},{B141,D141,F141,H141,J141,L141,N141,P141}&lt;&gt;""""))
    )&lt;5,
    1,
    CHOOSE(MIN(3,COUNTIF({B141,D141,F141,H141,J141,L141,N141,P141},5)),2,3,5)
  )
)
"),"")</f>
        <v/>
      </c>
      <c r="T141" s="4" t="str">
        <f>IFERROR(__xludf.DUMMYFUNCTION("IF(
  COUNT({B141,D141,F141,H141,J141,L141})&lt;2,
  """",
  SPARKLINE( TOCOL({B141,D141,F141,H141,J141,L141}, 1) )
)
"),"")</f>
        <v/>
      </c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 t="str">
        <f>IFERROR(__xludf.DUMMYFUNCTION("IF(COUNTA(B142,D142,F142,H142,J142,L142)=0,"""", AVERAGE(FILTER({B142,D142,F142,H142,J142,L142},{B142,D142,F142,H142,J142,L142}&lt;&gt;"""")))"),"")</f>
        <v/>
      </c>
      <c r="S142" s="7" t="str">
        <f>IFERROR(__xludf.DUMMYFUNCTION("IF(
  COUNTA({C142,E142,G142,I142,K142,M142,O142,Q142})=0,"""",
  INDEX(
    FILTER(IFERROR(DATEVALUE({C142,E142,G142,I142,K142,M142,O142,Q142}),{C142,E142,G142,I142,K142,M142,O142,Q142}), {C142,E142,G142,I142,K142,M142,O142,Q142}&lt;&gt;""""),
    COUNTA(FILTE"&amp;"R({C142,E142,G142,I142,K142,M142,O142,Q142},{C142,E142,G142,I142,K142,M142,O142,Q142}&lt;&gt;""""))
  )
  +
  IF(
    INDEX(
      FILTER({B142,D142,F142,H142,J142,L142,N142,P142},{B142,D142,F142,H142,J142,L142,N142,P142}&lt;&gt;""""), 
      COUNTA(FILTER({B142,D142"&amp;",F142,H142,J142,L142,N142,P142},{B142,D142,F142,H142,J142,L142,N142,P142}&lt;&gt;""""))
    )&lt;5,
    1,
    CHOOSE(MIN(3,COUNTIF({B142,D142,F142,H142,J142,L142,N142,P142},5)),2,3,5)
  )
)
"),"")</f>
        <v/>
      </c>
      <c r="T142" s="4" t="str">
        <f>IFERROR(__xludf.DUMMYFUNCTION("IF(
  COUNT({B142,D142,F142,H142,J142,L142})&lt;2,
  """",
  SPARKLINE( TOCOL({B142,D142,F142,H142,J142,L142}, 1) )
)
"),"")</f>
        <v/>
      </c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 t="str">
        <f>IFERROR(__xludf.DUMMYFUNCTION("IF(COUNTA(B143,D143,F143,H143,J143,L143)=0,"""", AVERAGE(FILTER({B143,D143,F143,H143,J143,L143},{B143,D143,F143,H143,J143,L143}&lt;&gt;"""")))"),"")</f>
        <v/>
      </c>
      <c r="S143" s="7" t="str">
        <f>IFERROR(__xludf.DUMMYFUNCTION("IF(
  COUNTA({C143,E143,G143,I143,K143,M143,O143,Q143})=0,"""",
  INDEX(
    FILTER(IFERROR(DATEVALUE({C143,E143,G143,I143,K143,M143,O143,Q143}),{C143,E143,G143,I143,K143,M143,O143,Q143}), {C143,E143,G143,I143,K143,M143,O143,Q143}&lt;&gt;""""),
    COUNTA(FILTE"&amp;"R({C143,E143,G143,I143,K143,M143,O143,Q143},{C143,E143,G143,I143,K143,M143,O143,Q143}&lt;&gt;""""))
  )
  +
  IF(
    INDEX(
      FILTER({B143,D143,F143,H143,J143,L143,N143,P143},{B143,D143,F143,H143,J143,L143,N143,P143}&lt;&gt;""""), 
      COUNTA(FILTER({B143,D143"&amp;",F143,H143,J143,L143,N143,P143},{B143,D143,F143,H143,J143,L143,N143,P143}&lt;&gt;""""))
    )&lt;5,
    1,
    CHOOSE(MIN(3,COUNTIF({B143,D143,F143,H143,J143,L143,N143,P143},5)),2,3,5)
  )
)
"),"")</f>
        <v/>
      </c>
      <c r="T143" s="4" t="str">
        <f>IFERROR(__xludf.DUMMYFUNCTION("IF(
  COUNT({B143,D143,F143,H143,J143,L143})&lt;2,
  """",
  SPARKLINE( TOCOL({B143,D143,F143,H143,J143,L143}, 1) )
)
"),"")</f>
        <v/>
      </c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 t="str">
        <f>IFERROR(__xludf.DUMMYFUNCTION("IF(COUNTA(B144,D144,F144,H144,J144,L144)=0,"""", AVERAGE(FILTER({B144,D144,F144,H144,J144,L144},{B144,D144,F144,H144,J144,L144}&lt;&gt;"""")))"),"")</f>
        <v/>
      </c>
      <c r="S144" s="7" t="str">
        <f>IFERROR(__xludf.DUMMYFUNCTION("IF(
  COUNTA({C144,E144,G144,I144,K144,M144,O144,Q144})=0,"""",
  INDEX(
    FILTER(IFERROR(DATEVALUE({C144,E144,G144,I144,K144,M144,O144,Q144}),{C144,E144,G144,I144,K144,M144,O144,Q144}), {C144,E144,G144,I144,K144,M144,O144,Q144}&lt;&gt;""""),
    COUNTA(FILTE"&amp;"R({C144,E144,G144,I144,K144,M144,O144,Q144},{C144,E144,G144,I144,K144,M144,O144,Q144}&lt;&gt;""""))
  )
  +
  IF(
    INDEX(
      FILTER({B144,D144,F144,H144,J144,L144,N144,P144},{B144,D144,F144,H144,J144,L144,N144,P144}&lt;&gt;""""), 
      COUNTA(FILTER({B144,D144"&amp;",F144,H144,J144,L144,N144,P144},{B144,D144,F144,H144,J144,L144,N144,P144}&lt;&gt;""""))
    )&lt;5,
    1,
    CHOOSE(MIN(3,COUNTIF({B144,D144,F144,H144,J144,L144,N144,P144},5)),2,3,5)
  )
)
"),"")</f>
        <v/>
      </c>
      <c r="T144" s="4" t="str">
        <f>IFERROR(__xludf.DUMMYFUNCTION("IF(
  COUNT({B144,D144,F144,H144,J144,L144})&lt;2,
  """",
  SPARKLINE( TOCOL({B144,D144,F144,H144,J144,L144}, 1) )
)
"),"")</f>
        <v/>
      </c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 t="str">
        <f>IFERROR(__xludf.DUMMYFUNCTION("IF(COUNTA(B145,D145,F145,H145,J145,L145)=0,"""", AVERAGE(FILTER({B145,D145,F145,H145,J145,L145},{B145,D145,F145,H145,J145,L145}&lt;&gt;"""")))"),"")</f>
        <v/>
      </c>
      <c r="S145" s="7" t="str">
        <f>IFERROR(__xludf.DUMMYFUNCTION("IF(
  COUNTA({C145,E145,G145,I145,K145,M145,O145,Q145})=0,"""",
  INDEX(
    FILTER(IFERROR(DATEVALUE({C145,E145,G145,I145,K145,M145,O145,Q145}),{C145,E145,G145,I145,K145,M145,O145,Q145}), {C145,E145,G145,I145,K145,M145,O145,Q145}&lt;&gt;""""),
    COUNTA(FILTE"&amp;"R({C145,E145,G145,I145,K145,M145,O145,Q145},{C145,E145,G145,I145,K145,M145,O145,Q145}&lt;&gt;""""))
  )
  +
  IF(
    INDEX(
      FILTER({B145,D145,F145,H145,J145,L145,N145,P145},{B145,D145,F145,H145,J145,L145,N145,P145}&lt;&gt;""""), 
      COUNTA(FILTER({B145,D145"&amp;",F145,H145,J145,L145,N145,P145},{B145,D145,F145,H145,J145,L145,N145,P145}&lt;&gt;""""))
    )&lt;5,
    1,
    CHOOSE(MIN(3,COUNTIF({B145,D145,F145,H145,J145,L145,N145,P145},5)),2,3,5)
  )
)
"),"")</f>
        <v/>
      </c>
      <c r="T145" s="4" t="str">
        <f>IFERROR(__xludf.DUMMYFUNCTION("IF(
  COUNT({B145,D145,F145,H145,J145,L145})&lt;2,
  """",
  SPARKLINE( TOCOL({B145,D145,F145,H145,J145,L145}, 1) )
)
"),"")</f>
        <v/>
      </c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 t="str">
        <f>IFERROR(__xludf.DUMMYFUNCTION("IF(COUNTA(B146,D146,F146,H146,J146,L146)=0,"""", AVERAGE(FILTER({B146,D146,F146,H146,J146,L146},{B146,D146,F146,H146,J146,L146}&lt;&gt;"""")))"),"")</f>
        <v/>
      </c>
      <c r="S146" s="7" t="str">
        <f>IFERROR(__xludf.DUMMYFUNCTION("IF(
  COUNTA({C146,E146,G146,I146,K146,M146,O146,Q146})=0,"""",
  INDEX(
    FILTER(IFERROR(DATEVALUE({C146,E146,G146,I146,K146,M146,O146,Q146}),{C146,E146,G146,I146,K146,M146,O146,Q146}), {C146,E146,G146,I146,K146,M146,O146,Q146}&lt;&gt;""""),
    COUNTA(FILTE"&amp;"R({C146,E146,G146,I146,K146,M146,O146,Q146},{C146,E146,G146,I146,K146,M146,O146,Q146}&lt;&gt;""""))
  )
  +
  IF(
    INDEX(
      FILTER({B146,D146,F146,H146,J146,L146,N146,P146},{B146,D146,F146,H146,J146,L146,N146,P146}&lt;&gt;""""), 
      COUNTA(FILTER({B146,D146"&amp;",F146,H146,J146,L146,N146,P146},{B146,D146,F146,H146,J146,L146,N146,P146}&lt;&gt;""""))
    )&lt;5,
    1,
    CHOOSE(MIN(3,COUNTIF({B146,D146,F146,H146,J146,L146,N146,P146},5)),2,3,5)
  )
)
"),"")</f>
        <v/>
      </c>
      <c r="T146" s="4" t="str">
        <f>IFERROR(__xludf.DUMMYFUNCTION("IF(
  COUNT({B146,D146,F146,H146,J146,L146})&lt;2,
  """",
  SPARKLINE( TOCOL({B146,D146,F146,H146,J146,L146}, 1) )
)
"),"")</f>
        <v/>
      </c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 t="str">
        <f>IFERROR(__xludf.DUMMYFUNCTION("IF(COUNTA(B147,D147,F147,H147,J147,L147)=0,"""", AVERAGE(FILTER({B147,D147,F147,H147,J147,L147},{B147,D147,F147,H147,J147,L147}&lt;&gt;"""")))"),"")</f>
        <v/>
      </c>
      <c r="S147" s="7" t="str">
        <f>IFERROR(__xludf.DUMMYFUNCTION("IF(
  COUNTA({C147,E147,G147,I147,K147,M147,O147,Q147})=0,"""",
  INDEX(
    FILTER(IFERROR(DATEVALUE({C147,E147,G147,I147,K147,M147,O147,Q147}),{C147,E147,G147,I147,K147,M147,O147,Q147}), {C147,E147,G147,I147,K147,M147,O147,Q147}&lt;&gt;""""),
    COUNTA(FILTE"&amp;"R({C147,E147,G147,I147,K147,M147,O147,Q147},{C147,E147,G147,I147,K147,M147,O147,Q147}&lt;&gt;""""))
  )
  +
  IF(
    INDEX(
      FILTER({B147,D147,F147,H147,J147,L147,N147,P147},{B147,D147,F147,H147,J147,L147,N147,P147}&lt;&gt;""""), 
      COUNTA(FILTER({B147,D147"&amp;",F147,H147,J147,L147,N147,P147},{B147,D147,F147,H147,J147,L147,N147,P147}&lt;&gt;""""))
    )&lt;5,
    1,
    CHOOSE(MIN(3,COUNTIF({B147,D147,F147,H147,J147,L147,N147,P147},5)),2,3,5)
  )
)
"),"")</f>
        <v/>
      </c>
      <c r="T147" s="4" t="str">
        <f>IFERROR(__xludf.DUMMYFUNCTION("IF(
  COUNT({B147,D147,F147,H147,J147,L147})&lt;2,
  """",
  SPARKLINE( TOCOL({B147,D147,F147,H147,J147,L147}, 1) )
)
"),"")</f>
        <v/>
      </c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 t="str">
        <f>IFERROR(__xludf.DUMMYFUNCTION("IF(COUNTA(B148,D148,F148,H148,J148,L148)=0,"""", AVERAGE(FILTER({B148,D148,F148,H148,J148,L148},{B148,D148,F148,H148,J148,L148}&lt;&gt;"""")))"),"")</f>
        <v/>
      </c>
      <c r="S148" s="7" t="str">
        <f>IFERROR(__xludf.DUMMYFUNCTION("IF(
  COUNTA({C148,E148,G148,I148,K148,M148,O148,Q148})=0,"""",
  INDEX(
    FILTER(IFERROR(DATEVALUE({C148,E148,G148,I148,K148,M148,O148,Q148}),{C148,E148,G148,I148,K148,M148,O148,Q148}), {C148,E148,G148,I148,K148,M148,O148,Q148}&lt;&gt;""""),
    COUNTA(FILTE"&amp;"R({C148,E148,G148,I148,K148,M148,O148,Q148},{C148,E148,G148,I148,K148,M148,O148,Q148}&lt;&gt;""""))
  )
  +
  IF(
    INDEX(
      FILTER({B148,D148,F148,H148,J148,L148,N148,P148},{B148,D148,F148,H148,J148,L148,N148,P148}&lt;&gt;""""), 
      COUNTA(FILTER({B148,D148"&amp;",F148,H148,J148,L148,N148,P148},{B148,D148,F148,H148,J148,L148,N148,P148}&lt;&gt;""""))
    )&lt;5,
    1,
    CHOOSE(MIN(3,COUNTIF({B148,D148,F148,H148,J148,L148,N148,P148},5)),2,3,5)
  )
)
"),"")</f>
        <v/>
      </c>
      <c r="T148" s="4" t="str">
        <f>IFERROR(__xludf.DUMMYFUNCTION("IF(
  COUNT({B148,D148,F148,H148,J148,L148})&lt;2,
  """",
  SPARKLINE( TOCOL({B148,D148,F148,H148,J148,L148}, 1) )
)
"),"")</f>
        <v/>
      </c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 t="str">
        <f>IFERROR(__xludf.DUMMYFUNCTION("IF(COUNTA(B149,D149,F149,H149,J149,L149)=0,"""", AVERAGE(FILTER({B149,D149,F149,H149,J149,L149},{B149,D149,F149,H149,J149,L149}&lt;&gt;"""")))"),"")</f>
        <v/>
      </c>
      <c r="S149" s="7" t="str">
        <f>IFERROR(__xludf.DUMMYFUNCTION("IF(
  COUNTA({C149,E149,G149,I149,K149,M149,O149,Q149})=0,"""",
  INDEX(
    FILTER(IFERROR(DATEVALUE({C149,E149,G149,I149,K149,M149,O149,Q149}),{C149,E149,G149,I149,K149,M149,O149,Q149}), {C149,E149,G149,I149,K149,M149,O149,Q149}&lt;&gt;""""),
    COUNTA(FILTE"&amp;"R({C149,E149,G149,I149,K149,M149,O149,Q149},{C149,E149,G149,I149,K149,M149,O149,Q149}&lt;&gt;""""))
  )
  +
  IF(
    INDEX(
      FILTER({B149,D149,F149,H149,J149,L149,N149,P149},{B149,D149,F149,H149,J149,L149,N149,P149}&lt;&gt;""""), 
      COUNTA(FILTER({B149,D149"&amp;",F149,H149,J149,L149,N149,P149},{B149,D149,F149,H149,J149,L149,N149,P149}&lt;&gt;""""))
    )&lt;5,
    1,
    CHOOSE(MIN(3,COUNTIF({B149,D149,F149,H149,J149,L149,N149,P149},5)),2,3,5)
  )
)
"),"")</f>
        <v/>
      </c>
      <c r="T149" s="4" t="str">
        <f>IFERROR(__xludf.DUMMYFUNCTION("IF(
  COUNT({B149,D149,F149,H149,J149,L149})&lt;2,
  """",
  SPARKLINE( TOCOL({B149,D149,F149,H149,J149,L149}, 1) )
)
"),"")</f>
        <v/>
      </c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 t="str">
        <f>IFERROR(__xludf.DUMMYFUNCTION("IF(COUNTA(B150,D150,F150,H150,J150,L150)=0,"""", AVERAGE(FILTER({B150,D150,F150,H150,J150,L150},{B150,D150,F150,H150,J150,L150}&lt;&gt;"""")))"),"")</f>
        <v/>
      </c>
      <c r="S150" s="7" t="str">
        <f>IFERROR(__xludf.DUMMYFUNCTION("IF(
  COUNTA({C150,E150,G150,I150,K150,M150,O150,Q150})=0,"""",
  INDEX(
    FILTER(IFERROR(DATEVALUE({C150,E150,G150,I150,K150,M150,O150,Q150}),{C150,E150,G150,I150,K150,M150,O150,Q150}), {C150,E150,G150,I150,K150,M150,O150,Q150}&lt;&gt;""""),
    COUNTA(FILTE"&amp;"R({C150,E150,G150,I150,K150,M150,O150,Q150},{C150,E150,G150,I150,K150,M150,O150,Q150}&lt;&gt;""""))
  )
  +
  IF(
    INDEX(
      FILTER({B150,D150,F150,H150,J150,L150,N150,P150},{B150,D150,F150,H150,J150,L150,N150,P150}&lt;&gt;""""), 
      COUNTA(FILTER({B150,D150"&amp;",F150,H150,J150,L150,N150,P150},{B150,D150,F150,H150,J150,L150,N150,P150}&lt;&gt;""""))
    )&lt;5,
    1,
    CHOOSE(MIN(3,COUNTIF({B150,D150,F150,H150,J150,L150,N150,P150},5)),2,3,5)
  )
)
"),"")</f>
        <v/>
      </c>
      <c r="T150" s="4" t="str">
        <f>IFERROR(__xludf.DUMMYFUNCTION("IF(
  COUNT({B150,D150,F150,H150,J150,L150})&lt;2,
  """",
  SPARKLINE( TOCOL({B150,D150,F150,H150,J150,L150}, 1) )
)
"),"")</f>
        <v/>
      </c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 t="str">
        <f>IFERROR(__xludf.DUMMYFUNCTION("IF(COUNTA(B151,D151,F151,H151,J151,L151)=0,"""", AVERAGE(FILTER({B151,D151,F151,H151,J151,L151},{B151,D151,F151,H151,J151,L151}&lt;&gt;"""")))"),"")</f>
        <v/>
      </c>
      <c r="S151" s="7" t="str">
        <f>IFERROR(__xludf.DUMMYFUNCTION("IF(
  COUNTA({C151,E151,G151,I151,K151,M151,O151,Q151})=0,"""",
  INDEX(
    FILTER(IFERROR(DATEVALUE({C151,E151,G151,I151,K151,M151,O151,Q151}),{C151,E151,G151,I151,K151,M151,O151,Q151}), {C151,E151,G151,I151,K151,M151,O151,Q151}&lt;&gt;""""),
    COUNTA(FILTE"&amp;"R({C151,E151,G151,I151,K151,M151,O151,Q151},{C151,E151,G151,I151,K151,M151,O151,Q151}&lt;&gt;""""))
  )
  +
  IF(
    INDEX(
      FILTER({B151,D151,F151,H151,J151,L151,N151,P151},{B151,D151,F151,H151,J151,L151,N151,P151}&lt;&gt;""""), 
      COUNTA(FILTER({B151,D151"&amp;",F151,H151,J151,L151,N151,P151},{B151,D151,F151,H151,J151,L151,N151,P151}&lt;&gt;""""))
    )&lt;5,
    1,
    CHOOSE(MIN(3,COUNTIF({B151,D151,F151,H151,J151,L151,N151,P151},5)),2,3,5)
  )
)
"),"")</f>
        <v/>
      </c>
      <c r="T151" s="4" t="str">
        <f>IFERROR(__xludf.DUMMYFUNCTION("IF(
  COUNT({B151,D151,F151,H151,J151,L151})&lt;2,
  """",
  SPARKLINE( TOCOL({B151,D151,F151,H151,J151,L151}, 1) )
)
"),"")</f>
        <v/>
      </c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 t="str">
        <f>IFERROR(__xludf.DUMMYFUNCTION("IF(COUNTA(B152,D152,F152,H152,J152,L152)=0,"""", AVERAGE(FILTER({B152,D152,F152,H152,J152,L152},{B152,D152,F152,H152,J152,L152}&lt;&gt;"""")))"),"")</f>
        <v/>
      </c>
      <c r="S152" s="7" t="str">
        <f>IFERROR(__xludf.DUMMYFUNCTION("IF(
  COUNTA({C152,E152,G152,I152,K152,M152,O152,Q152})=0,"""",
  INDEX(
    FILTER(IFERROR(DATEVALUE({C152,E152,G152,I152,K152,M152,O152,Q152}),{C152,E152,G152,I152,K152,M152,O152,Q152}), {C152,E152,G152,I152,K152,M152,O152,Q152}&lt;&gt;""""),
    COUNTA(FILTE"&amp;"R({C152,E152,G152,I152,K152,M152,O152,Q152},{C152,E152,G152,I152,K152,M152,O152,Q152}&lt;&gt;""""))
  )
  +
  IF(
    INDEX(
      FILTER({B152,D152,F152,H152,J152,L152,N152,P152},{B152,D152,F152,H152,J152,L152,N152,P152}&lt;&gt;""""), 
      COUNTA(FILTER({B152,D152"&amp;",F152,H152,J152,L152,N152,P152},{B152,D152,F152,H152,J152,L152,N152,P152}&lt;&gt;""""))
    )&lt;5,
    1,
    CHOOSE(MIN(3,COUNTIF({B152,D152,F152,H152,J152,L152,N152,P152},5)),2,3,5)
  )
)
"),"")</f>
        <v/>
      </c>
      <c r="T152" s="4" t="str">
        <f>IFERROR(__xludf.DUMMYFUNCTION("IF(
  COUNT({B152,D152,F152,H152,J152,L152})&lt;2,
  """",
  SPARKLINE( TOCOL({B152,D152,F152,H152,J152,L152}, 1) )
)
"),"")</f>
        <v/>
      </c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 t="str">
        <f>IFERROR(__xludf.DUMMYFUNCTION("IF(COUNTA(B153,D153,F153,H153,J153,L153)=0,"""", AVERAGE(FILTER({B153,D153,F153,H153,J153,L153},{B153,D153,F153,H153,J153,L153}&lt;&gt;"""")))"),"")</f>
        <v/>
      </c>
      <c r="S153" s="7" t="str">
        <f>IFERROR(__xludf.DUMMYFUNCTION("IF(
  COUNTA({C153,E153,G153,I153,K153,M153,O153,Q153})=0,"""",
  INDEX(
    FILTER(IFERROR(DATEVALUE({C153,E153,G153,I153,K153,M153,O153,Q153}),{C153,E153,G153,I153,K153,M153,O153,Q153}), {C153,E153,G153,I153,K153,M153,O153,Q153}&lt;&gt;""""),
    COUNTA(FILTE"&amp;"R({C153,E153,G153,I153,K153,M153,O153,Q153},{C153,E153,G153,I153,K153,M153,O153,Q153}&lt;&gt;""""))
  )
  +
  IF(
    INDEX(
      FILTER({B153,D153,F153,H153,J153,L153,N153,P153},{B153,D153,F153,H153,J153,L153,N153,P153}&lt;&gt;""""), 
      COUNTA(FILTER({B153,D153"&amp;",F153,H153,J153,L153,N153,P153},{B153,D153,F153,H153,J153,L153,N153,P153}&lt;&gt;""""))
    )&lt;5,
    1,
    CHOOSE(MIN(3,COUNTIF({B153,D153,F153,H153,J153,L153,N153,P153},5)),2,3,5)
  )
)
"),"")</f>
        <v/>
      </c>
      <c r="T153" s="4" t="str">
        <f>IFERROR(__xludf.DUMMYFUNCTION("IF(
  COUNT({B153,D153,F153,H153,J153,L153})&lt;2,
  """",
  SPARKLINE( TOCOL({B153,D153,F153,H153,J153,L153}, 1) )
)
"),"")</f>
        <v/>
      </c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 t="str">
        <f>IFERROR(__xludf.DUMMYFUNCTION("IF(COUNTA(B154,D154,F154,H154,J154,L154)=0,"""", AVERAGE(FILTER({B154,D154,F154,H154,J154,L154},{B154,D154,F154,H154,J154,L154}&lt;&gt;"""")))"),"")</f>
        <v/>
      </c>
      <c r="S154" s="7" t="str">
        <f>IFERROR(__xludf.DUMMYFUNCTION("IF(
  COUNTA({C154,E154,G154,I154,K154,M154,O154,Q154})=0,"""",
  INDEX(
    FILTER(IFERROR(DATEVALUE({C154,E154,G154,I154,K154,M154,O154,Q154}),{C154,E154,G154,I154,K154,M154,O154,Q154}), {C154,E154,G154,I154,K154,M154,O154,Q154}&lt;&gt;""""),
    COUNTA(FILTE"&amp;"R({C154,E154,G154,I154,K154,M154,O154,Q154},{C154,E154,G154,I154,K154,M154,O154,Q154}&lt;&gt;""""))
  )
  +
  IF(
    INDEX(
      FILTER({B154,D154,F154,H154,J154,L154,N154,P154},{B154,D154,F154,H154,J154,L154,N154,P154}&lt;&gt;""""), 
      COUNTA(FILTER({B154,D154"&amp;",F154,H154,J154,L154,N154,P154},{B154,D154,F154,H154,J154,L154,N154,P154}&lt;&gt;""""))
    )&lt;5,
    1,
    CHOOSE(MIN(3,COUNTIF({B154,D154,F154,H154,J154,L154,N154,P154},5)),2,3,5)
  )
)
"),"")</f>
        <v/>
      </c>
      <c r="T154" s="4" t="str">
        <f>IFERROR(__xludf.DUMMYFUNCTION("IF(
  COUNT({B154,D154,F154,H154,J154,L154})&lt;2,
  """",
  SPARKLINE( TOCOL({B154,D154,F154,H154,J154,L154}, 1) )
)
"),"")</f>
        <v/>
      </c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 t="str">
        <f>IFERROR(__xludf.DUMMYFUNCTION("IF(COUNTA(B155,D155,F155,H155,J155,L155)=0,"""", AVERAGE(FILTER({B155,D155,F155,H155,J155,L155},{B155,D155,F155,H155,J155,L155}&lt;&gt;"""")))"),"")</f>
        <v/>
      </c>
      <c r="S155" s="7" t="str">
        <f>IFERROR(__xludf.DUMMYFUNCTION("IF(
  COUNTA({C155,E155,G155,I155,K155,M155,O155,Q155})=0,"""",
  INDEX(
    FILTER(IFERROR(DATEVALUE({C155,E155,G155,I155,K155,M155,O155,Q155}),{C155,E155,G155,I155,K155,M155,O155,Q155}), {C155,E155,G155,I155,K155,M155,O155,Q155}&lt;&gt;""""),
    COUNTA(FILTE"&amp;"R({C155,E155,G155,I155,K155,M155,O155,Q155},{C155,E155,G155,I155,K155,M155,O155,Q155}&lt;&gt;""""))
  )
  +
  IF(
    INDEX(
      FILTER({B155,D155,F155,H155,J155,L155,N155,P155},{B155,D155,F155,H155,J155,L155,N155,P155}&lt;&gt;""""), 
      COUNTA(FILTER({B155,D155"&amp;",F155,H155,J155,L155,N155,P155},{B155,D155,F155,H155,J155,L155,N155,P155}&lt;&gt;""""))
    )&lt;5,
    1,
    CHOOSE(MIN(3,COUNTIF({B155,D155,F155,H155,J155,L155,N155,P155},5)),2,3,5)
  )
)
"),"")</f>
        <v/>
      </c>
      <c r="T155" s="4" t="str">
        <f>IFERROR(__xludf.DUMMYFUNCTION("IF(
  COUNT({B155,D155,F155,H155,J155,L155})&lt;2,
  """",
  SPARKLINE( TOCOL({B155,D155,F155,H155,J155,L155}, 1) )
)
"),"")</f>
        <v/>
      </c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 t="str">
        <f>IFERROR(__xludf.DUMMYFUNCTION("IF(COUNTA(B156,D156,F156,H156,J156,L156)=0,"""", AVERAGE(FILTER({B156,D156,F156,H156,J156,L156},{B156,D156,F156,H156,J156,L156}&lt;&gt;"""")))"),"")</f>
        <v/>
      </c>
      <c r="S156" s="7" t="str">
        <f>IFERROR(__xludf.DUMMYFUNCTION("IF(
  COUNTA({C156,E156,G156,I156,K156,M156,O156,Q156})=0,"""",
  INDEX(
    FILTER(IFERROR(DATEVALUE({C156,E156,G156,I156,K156,M156,O156,Q156}),{C156,E156,G156,I156,K156,M156,O156,Q156}), {C156,E156,G156,I156,K156,M156,O156,Q156}&lt;&gt;""""),
    COUNTA(FILTE"&amp;"R({C156,E156,G156,I156,K156,M156,O156,Q156},{C156,E156,G156,I156,K156,M156,O156,Q156}&lt;&gt;""""))
  )
  +
  IF(
    INDEX(
      FILTER({B156,D156,F156,H156,J156,L156,N156,P156},{B156,D156,F156,H156,J156,L156,N156,P156}&lt;&gt;""""), 
      COUNTA(FILTER({B156,D156"&amp;",F156,H156,J156,L156,N156,P156},{B156,D156,F156,H156,J156,L156,N156,P156}&lt;&gt;""""))
    )&lt;5,
    1,
    CHOOSE(MIN(3,COUNTIF({B156,D156,F156,H156,J156,L156,N156,P156},5)),2,3,5)
  )
)
"),"")</f>
        <v/>
      </c>
      <c r="T156" s="4" t="str">
        <f>IFERROR(__xludf.DUMMYFUNCTION("IF(
  COUNT({B156,D156,F156,H156,J156,L156})&lt;2,
  """",
  SPARKLINE( TOCOL({B156,D156,F156,H156,J156,L156}, 1) )
)
"),"")</f>
        <v/>
      </c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 t="str">
        <f>IFERROR(__xludf.DUMMYFUNCTION("IF(COUNTA(B157,D157,F157,H157,J157,L157)=0,"""", AVERAGE(FILTER({B157,D157,F157,H157,J157,L157},{B157,D157,F157,H157,J157,L157}&lt;&gt;"""")))"),"")</f>
        <v/>
      </c>
      <c r="S157" s="7" t="str">
        <f>IFERROR(__xludf.DUMMYFUNCTION("IF(
  COUNTA({C157,E157,G157,I157,K157,M157,O157,Q157})=0,"""",
  INDEX(
    FILTER(IFERROR(DATEVALUE({C157,E157,G157,I157,K157,M157,O157,Q157}),{C157,E157,G157,I157,K157,M157,O157,Q157}), {C157,E157,G157,I157,K157,M157,O157,Q157}&lt;&gt;""""),
    COUNTA(FILTE"&amp;"R({C157,E157,G157,I157,K157,M157,O157,Q157},{C157,E157,G157,I157,K157,M157,O157,Q157}&lt;&gt;""""))
  )
  +
  IF(
    INDEX(
      FILTER({B157,D157,F157,H157,J157,L157,N157,P157},{B157,D157,F157,H157,J157,L157,N157,P157}&lt;&gt;""""), 
      COUNTA(FILTER({B157,D157"&amp;",F157,H157,J157,L157,N157,P157},{B157,D157,F157,H157,J157,L157,N157,P157}&lt;&gt;""""))
    )&lt;5,
    1,
    CHOOSE(MIN(3,COUNTIF({B157,D157,F157,H157,J157,L157,N157,P157},5)),2,3,5)
  )
)
"),"")</f>
        <v/>
      </c>
      <c r="T157" s="4" t="str">
        <f>IFERROR(__xludf.DUMMYFUNCTION("IF(
  COUNT({B157,D157,F157,H157,J157,L157})&lt;2,
  """",
  SPARKLINE( TOCOL({B157,D157,F157,H157,J157,L157}, 1) )
)
"),"")</f>
        <v/>
      </c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 t="str">
        <f>IFERROR(__xludf.DUMMYFUNCTION("IF(COUNTA(B158,D158,F158,H158,J158,L158)=0,"""", AVERAGE(FILTER({B158,D158,F158,H158,J158,L158},{B158,D158,F158,H158,J158,L158}&lt;&gt;"""")))"),"")</f>
        <v/>
      </c>
      <c r="S158" s="7" t="str">
        <f>IFERROR(__xludf.DUMMYFUNCTION("IF(
  COUNTA({C158,E158,G158,I158,K158,M158,O158,Q158})=0,"""",
  INDEX(
    FILTER(IFERROR(DATEVALUE({C158,E158,G158,I158,K158,M158,O158,Q158}),{C158,E158,G158,I158,K158,M158,O158,Q158}), {C158,E158,G158,I158,K158,M158,O158,Q158}&lt;&gt;""""),
    COUNTA(FILTE"&amp;"R({C158,E158,G158,I158,K158,M158,O158,Q158},{C158,E158,G158,I158,K158,M158,O158,Q158}&lt;&gt;""""))
  )
  +
  IF(
    INDEX(
      FILTER({B158,D158,F158,H158,J158,L158,N158,P158},{B158,D158,F158,H158,J158,L158,N158,P158}&lt;&gt;""""), 
      COUNTA(FILTER({B158,D158"&amp;",F158,H158,J158,L158,N158,P158},{B158,D158,F158,H158,J158,L158,N158,P158}&lt;&gt;""""))
    )&lt;5,
    1,
    CHOOSE(MIN(3,COUNTIF({B158,D158,F158,H158,J158,L158,N158,P158},5)),2,3,5)
  )
)
"),"")</f>
        <v/>
      </c>
      <c r="T158" s="4" t="str">
        <f>IFERROR(__xludf.DUMMYFUNCTION("IF(
  COUNT({B158,D158,F158,H158,J158,L158})&lt;2,
  """",
  SPARKLINE( TOCOL({B158,D158,F158,H158,J158,L158}, 1) )
)
"),"")</f>
        <v/>
      </c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 t="str">
        <f>IFERROR(__xludf.DUMMYFUNCTION("IF(COUNTA(B159,D159,F159,H159,J159,L159)=0,"""", AVERAGE(FILTER({B159,D159,F159,H159,J159,L159},{B159,D159,F159,H159,J159,L159}&lt;&gt;"""")))"),"")</f>
        <v/>
      </c>
      <c r="S159" s="7" t="str">
        <f>IFERROR(__xludf.DUMMYFUNCTION("IF(
  COUNTA({C159,E159,G159,I159,K159,M159,O159,Q159})=0,"""",
  INDEX(
    FILTER(IFERROR(DATEVALUE({C159,E159,G159,I159,K159,M159,O159,Q159}),{C159,E159,G159,I159,K159,M159,O159,Q159}), {C159,E159,G159,I159,K159,M159,O159,Q159}&lt;&gt;""""),
    COUNTA(FILTE"&amp;"R({C159,E159,G159,I159,K159,M159,O159,Q159},{C159,E159,G159,I159,K159,M159,O159,Q159}&lt;&gt;""""))
  )
  +
  IF(
    INDEX(
      FILTER({B159,D159,F159,H159,J159,L159,N159,P159},{B159,D159,F159,H159,J159,L159,N159,P159}&lt;&gt;""""), 
      COUNTA(FILTER({B159,D159"&amp;",F159,H159,J159,L159,N159,P159},{B159,D159,F159,H159,J159,L159,N159,P159}&lt;&gt;""""))
    )&lt;5,
    1,
    CHOOSE(MIN(3,COUNTIF({B159,D159,F159,H159,J159,L159,N159,P159},5)),2,3,5)
  )
)
"),"")</f>
        <v/>
      </c>
      <c r="T159" s="4" t="str">
        <f>IFERROR(__xludf.DUMMYFUNCTION("IF(
  COUNT({B159,D159,F159,H159,J159,L159})&lt;2,
  """",
  SPARKLINE( TOCOL({B159,D159,F159,H159,J159,L159}, 1) )
)
"),"")</f>
        <v/>
      </c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 t="str">
        <f>IFERROR(__xludf.DUMMYFUNCTION("IF(COUNTA(B160,D160,F160,H160,J160,L160)=0,"""", AVERAGE(FILTER({B160,D160,F160,H160,J160,L160},{B160,D160,F160,H160,J160,L160}&lt;&gt;"""")))"),"")</f>
        <v/>
      </c>
      <c r="S160" s="7" t="str">
        <f>IFERROR(__xludf.DUMMYFUNCTION("IF(
  COUNTA({C160,E160,G160,I160,K160,M160,O160,Q160})=0,"""",
  INDEX(
    FILTER(IFERROR(DATEVALUE({C160,E160,G160,I160,K160,M160,O160,Q160}),{C160,E160,G160,I160,K160,M160,O160,Q160}), {C160,E160,G160,I160,K160,M160,O160,Q160}&lt;&gt;""""),
    COUNTA(FILTE"&amp;"R({C160,E160,G160,I160,K160,M160,O160,Q160},{C160,E160,G160,I160,K160,M160,O160,Q160}&lt;&gt;""""))
  )
  +
  IF(
    INDEX(
      FILTER({B160,D160,F160,H160,J160,L160,N160,P160},{B160,D160,F160,H160,J160,L160,N160,P160}&lt;&gt;""""), 
      COUNTA(FILTER({B160,D160"&amp;",F160,H160,J160,L160,N160,P160},{B160,D160,F160,H160,J160,L160,N160,P160}&lt;&gt;""""))
    )&lt;5,
    1,
    CHOOSE(MIN(3,COUNTIF({B160,D160,F160,H160,J160,L160,N160,P160},5)),2,3,5)
  )
)
"),"")</f>
        <v/>
      </c>
      <c r="T160" s="4" t="str">
        <f>IFERROR(__xludf.DUMMYFUNCTION("IF(
  COUNT({B160,D160,F160,H160,J160,L160})&lt;2,
  """",
  SPARKLINE( TOCOL({B160,D160,F160,H160,J160,L160}, 1) )
)
"),"")</f>
        <v/>
      </c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 t="str">
        <f>IFERROR(__xludf.DUMMYFUNCTION("IF(COUNTA(B161,D161,F161,H161,J161,L161)=0,"""", AVERAGE(FILTER({B161,D161,F161,H161,J161,L161},{B161,D161,F161,H161,J161,L161}&lt;&gt;"""")))"),"")</f>
        <v/>
      </c>
      <c r="S161" s="7" t="str">
        <f>IFERROR(__xludf.DUMMYFUNCTION("IF(
  COUNTA({C161,E161,G161,I161,K161,M161,O161,Q161})=0,"""",
  INDEX(
    FILTER(IFERROR(DATEVALUE({C161,E161,G161,I161,K161,M161,O161,Q161}),{C161,E161,G161,I161,K161,M161,O161,Q161}), {C161,E161,G161,I161,K161,M161,O161,Q161}&lt;&gt;""""),
    COUNTA(FILTE"&amp;"R({C161,E161,G161,I161,K161,M161,O161,Q161},{C161,E161,G161,I161,K161,M161,O161,Q161}&lt;&gt;""""))
  )
  +
  IF(
    INDEX(
      FILTER({B161,D161,F161,H161,J161,L161,N161,P161},{B161,D161,F161,H161,J161,L161,N161,P161}&lt;&gt;""""), 
      COUNTA(FILTER({B161,D161"&amp;",F161,H161,J161,L161,N161,P161},{B161,D161,F161,H161,J161,L161,N161,P161}&lt;&gt;""""))
    )&lt;5,
    1,
    CHOOSE(MIN(3,COUNTIF({B161,D161,F161,H161,J161,L161,N161,P161},5)),2,3,5)
  )
)
"),"")</f>
        <v/>
      </c>
      <c r="T161" s="4" t="str">
        <f>IFERROR(__xludf.DUMMYFUNCTION("IF(
  COUNT({B161,D161,F161,H161,J161,L161})&lt;2,
  """",
  SPARKLINE( TOCOL({B161,D161,F161,H161,J161,L161}, 1) )
)
"),"")</f>
        <v/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 t="str">
        <f>IFERROR(__xludf.DUMMYFUNCTION("IF(COUNTA(B162,D162,F162,H162,J162,L162)=0,"""", AVERAGE(FILTER({B162,D162,F162,H162,J162,L162},{B162,D162,F162,H162,J162,L162}&lt;&gt;"""")))"),"")</f>
        <v/>
      </c>
      <c r="S162" s="7" t="str">
        <f>IFERROR(__xludf.DUMMYFUNCTION("IF(
  COUNTA({C162,E162,G162,I162,K162,M162,O162,Q162})=0,"""",
  INDEX(
    FILTER(IFERROR(DATEVALUE({C162,E162,G162,I162,K162,M162,O162,Q162}),{C162,E162,G162,I162,K162,M162,O162,Q162}), {C162,E162,G162,I162,K162,M162,O162,Q162}&lt;&gt;""""),
    COUNTA(FILTE"&amp;"R({C162,E162,G162,I162,K162,M162,O162,Q162},{C162,E162,G162,I162,K162,M162,O162,Q162}&lt;&gt;""""))
  )
  +
  IF(
    INDEX(
      FILTER({B162,D162,F162,H162,J162,L162,N162,P162},{B162,D162,F162,H162,J162,L162,N162,P162}&lt;&gt;""""), 
      COUNTA(FILTER({B162,D162"&amp;",F162,H162,J162,L162,N162,P162},{B162,D162,F162,H162,J162,L162,N162,P162}&lt;&gt;""""))
    )&lt;5,
    1,
    CHOOSE(MIN(3,COUNTIF({B162,D162,F162,H162,J162,L162,N162,P162},5)),2,3,5)
  )
)
"),"")</f>
        <v/>
      </c>
      <c r="T162" s="4" t="str">
        <f>IFERROR(__xludf.DUMMYFUNCTION("IF(
  COUNT({B162,D162,F162,H162,J162,L162})&lt;2,
  """",
  SPARKLINE( TOCOL({B162,D162,F162,H162,J162,L162}, 1) )
)
"),"")</f>
        <v/>
      </c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 t="str">
        <f>IFERROR(__xludf.DUMMYFUNCTION("IF(COUNTA(B163,D163,F163,H163,J163,L163)=0,"""", AVERAGE(FILTER({B163,D163,F163,H163,J163,L163},{B163,D163,F163,H163,J163,L163}&lt;&gt;"""")))"),"")</f>
        <v/>
      </c>
      <c r="S163" s="7" t="str">
        <f>IFERROR(__xludf.DUMMYFUNCTION("IF(
  COUNTA({C163,E163,G163,I163,K163,M163,O163,Q163})=0,"""",
  INDEX(
    FILTER(IFERROR(DATEVALUE({C163,E163,G163,I163,K163,M163,O163,Q163}),{C163,E163,G163,I163,K163,M163,O163,Q163}), {C163,E163,G163,I163,K163,M163,O163,Q163}&lt;&gt;""""),
    COUNTA(FILTE"&amp;"R({C163,E163,G163,I163,K163,M163,O163,Q163},{C163,E163,G163,I163,K163,M163,O163,Q163}&lt;&gt;""""))
  )
  +
  IF(
    INDEX(
      FILTER({B163,D163,F163,H163,J163,L163,N163,P163},{B163,D163,F163,H163,J163,L163,N163,P163}&lt;&gt;""""), 
      COUNTA(FILTER({B163,D163"&amp;",F163,H163,J163,L163,N163,P163},{B163,D163,F163,H163,J163,L163,N163,P163}&lt;&gt;""""))
    )&lt;5,
    1,
    CHOOSE(MIN(3,COUNTIF({B163,D163,F163,H163,J163,L163,N163,P163},5)),2,3,5)
  )
)
"),"")</f>
        <v/>
      </c>
      <c r="T163" s="4" t="str">
        <f>IFERROR(__xludf.DUMMYFUNCTION("IF(
  COUNT({B163,D163,F163,H163,J163,L163})&lt;2,
  """",
  SPARKLINE( TOCOL({B163,D163,F163,H163,J163,L163}, 1) )
)
"),"")</f>
        <v/>
      </c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 t="str">
        <f>IFERROR(__xludf.DUMMYFUNCTION("IF(COUNTA(B164,D164,F164,H164,J164,L164)=0,"""", AVERAGE(FILTER({B164,D164,F164,H164,J164,L164},{B164,D164,F164,H164,J164,L164}&lt;&gt;"""")))"),"")</f>
        <v/>
      </c>
      <c r="S164" s="7" t="str">
        <f>IFERROR(__xludf.DUMMYFUNCTION("IF(
  COUNTA({C164,E164,G164,I164,K164,M164,O164,Q164})=0,"""",
  INDEX(
    FILTER(IFERROR(DATEVALUE({C164,E164,G164,I164,K164,M164,O164,Q164}),{C164,E164,G164,I164,K164,M164,O164,Q164}), {C164,E164,G164,I164,K164,M164,O164,Q164}&lt;&gt;""""),
    COUNTA(FILTE"&amp;"R({C164,E164,G164,I164,K164,M164,O164,Q164},{C164,E164,G164,I164,K164,M164,O164,Q164}&lt;&gt;""""))
  )
  +
  IF(
    INDEX(
      FILTER({B164,D164,F164,H164,J164,L164,N164,P164},{B164,D164,F164,H164,J164,L164,N164,P164}&lt;&gt;""""), 
      COUNTA(FILTER({B164,D164"&amp;",F164,H164,J164,L164,N164,P164},{B164,D164,F164,H164,J164,L164,N164,P164}&lt;&gt;""""))
    )&lt;5,
    1,
    CHOOSE(MIN(3,COUNTIF({B164,D164,F164,H164,J164,L164,N164,P164},5)),2,3,5)
  )
)
"),"")</f>
        <v/>
      </c>
      <c r="T164" s="4" t="str">
        <f>IFERROR(__xludf.DUMMYFUNCTION("IF(
  COUNT({B164,D164,F164,H164,J164,L164})&lt;2,
  """",
  SPARKLINE( TOCOL({B164,D164,F164,H164,J164,L164}, 1) )
)
"),"")</f>
        <v/>
      </c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 t="str">
        <f>IFERROR(__xludf.DUMMYFUNCTION("IF(COUNTA(B165,D165,F165,H165,J165,L165)=0,"""", AVERAGE(FILTER({B165,D165,F165,H165,J165,L165},{B165,D165,F165,H165,J165,L165}&lt;&gt;"""")))"),"")</f>
        <v/>
      </c>
      <c r="S165" s="7" t="str">
        <f>IFERROR(__xludf.DUMMYFUNCTION("IF(
  COUNTA({C165,E165,G165,I165,K165,M165,O165,Q165})=0,"""",
  INDEX(
    FILTER(IFERROR(DATEVALUE({C165,E165,G165,I165,K165,M165,O165,Q165}),{C165,E165,G165,I165,K165,M165,O165,Q165}), {C165,E165,G165,I165,K165,M165,O165,Q165}&lt;&gt;""""),
    COUNTA(FILTE"&amp;"R({C165,E165,G165,I165,K165,M165,O165,Q165},{C165,E165,G165,I165,K165,M165,O165,Q165}&lt;&gt;""""))
  )
  +
  IF(
    INDEX(
      FILTER({B165,D165,F165,H165,J165,L165,N165,P165},{B165,D165,F165,H165,J165,L165,N165,P165}&lt;&gt;""""), 
      COUNTA(FILTER({B165,D165"&amp;",F165,H165,J165,L165,N165,P165},{B165,D165,F165,H165,J165,L165,N165,P165}&lt;&gt;""""))
    )&lt;5,
    1,
    CHOOSE(MIN(3,COUNTIF({B165,D165,F165,H165,J165,L165,N165,P165},5)),2,3,5)
  )
)
"),"")</f>
        <v/>
      </c>
      <c r="T165" s="4" t="str">
        <f>IFERROR(__xludf.DUMMYFUNCTION("IF(
  COUNT({B165,D165,F165,H165,J165,L165})&lt;2,
  """",
  SPARKLINE( TOCOL({B165,D165,F165,H165,J165,L165}, 1) )
)
"),"")</f>
        <v/>
      </c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 t="str">
        <f>IFERROR(__xludf.DUMMYFUNCTION("IF(COUNTA(B166,D166,F166,H166,J166,L166)=0,"""", AVERAGE(FILTER({B166,D166,F166,H166,J166,L166},{B166,D166,F166,H166,J166,L166}&lt;&gt;"""")))"),"")</f>
        <v/>
      </c>
      <c r="S166" s="7" t="str">
        <f>IFERROR(__xludf.DUMMYFUNCTION("IF(
  COUNTA({C166,E166,G166,I166,K166,M166,O166,Q166})=0,"""",
  INDEX(
    FILTER(IFERROR(DATEVALUE({C166,E166,G166,I166,K166,M166,O166,Q166}),{C166,E166,G166,I166,K166,M166,O166,Q166}), {C166,E166,G166,I166,K166,M166,O166,Q166}&lt;&gt;""""),
    COUNTA(FILTE"&amp;"R({C166,E166,G166,I166,K166,M166,O166,Q166},{C166,E166,G166,I166,K166,M166,O166,Q166}&lt;&gt;""""))
  )
  +
  IF(
    INDEX(
      FILTER({B166,D166,F166,H166,J166,L166,N166,P166},{B166,D166,F166,H166,J166,L166,N166,P166}&lt;&gt;""""), 
      COUNTA(FILTER({B166,D166"&amp;",F166,H166,J166,L166,N166,P166},{B166,D166,F166,H166,J166,L166,N166,P166}&lt;&gt;""""))
    )&lt;5,
    1,
    CHOOSE(MIN(3,COUNTIF({B166,D166,F166,H166,J166,L166,N166,P166},5)),2,3,5)
  )
)
"),"")</f>
        <v/>
      </c>
      <c r="T166" s="4" t="str">
        <f>IFERROR(__xludf.DUMMYFUNCTION("IF(
  COUNT({B166,D166,F166,H166,J166,L166})&lt;2,
  """",
  SPARKLINE( TOCOL({B166,D166,F166,H166,J166,L166}, 1) )
)
"),"")</f>
        <v/>
      </c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 t="str">
        <f>IFERROR(__xludf.DUMMYFUNCTION("IF(COUNTA(B167,D167,F167,H167,J167,L167)=0,"""", AVERAGE(FILTER({B167,D167,F167,H167,J167,L167},{B167,D167,F167,H167,J167,L167}&lt;&gt;"""")))"),"")</f>
        <v/>
      </c>
      <c r="S167" s="7" t="str">
        <f>IFERROR(__xludf.DUMMYFUNCTION("IF(
  COUNTA({C167,E167,G167,I167,K167,M167,O167,Q167})=0,"""",
  INDEX(
    FILTER(IFERROR(DATEVALUE({C167,E167,G167,I167,K167,M167,O167,Q167}),{C167,E167,G167,I167,K167,M167,O167,Q167}), {C167,E167,G167,I167,K167,M167,O167,Q167}&lt;&gt;""""),
    COUNTA(FILTE"&amp;"R({C167,E167,G167,I167,K167,M167,O167,Q167},{C167,E167,G167,I167,K167,M167,O167,Q167}&lt;&gt;""""))
  )
  +
  IF(
    INDEX(
      FILTER({B167,D167,F167,H167,J167,L167,N167,P167},{B167,D167,F167,H167,J167,L167,N167,P167}&lt;&gt;""""), 
      COUNTA(FILTER({B167,D167"&amp;",F167,H167,J167,L167,N167,P167},{B167,D167,F167,H167,J167,L167,N167,P167}&lt;&gt;""""))
    )&lt;5,
    1,
    CHOOSE(MIN(3,COUNTIF({B167,D167,F167,H167,J167,L167,N167,P167},5)),2,3,5)
  )
)
"),"")</f>
        <v/>
      </c>
      <c r="T167" s="4" t="str">
        <f>IFERROR(__xludf.DUMMYFUNCTION("IF(
  COUNT({B167,D167,F167,H167,J167,L167})&lt;2,
  """",
  SPARKLINE( TOCOL({B167,D167,F167,H167,J167,L167}, 1) )
)
"),"")</f>
        <v/>
      </c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 t="str">
        <f>IFERROR(__xludf.DUMMYFUNCTION("IF(COUNTA(B168,D168,F168,H168,J168,L168)=0,"""", AVERAGE(FILTER({B168,D168,F168,H168,J168,L168},{B168,D168,F168,H168,J168,L168}&lt;&gt;"""")))"),"")</f>
        <v/>
      </c>
      <c r="S168" s="7" t="str">
        <f>IFERROR(__xludf.DUMMYFUNCTION("IF(
  COUNTA({C168,E168,G168,I168,K168,M168,O168,Q168})=0,"""",
  INDEX(
    FILTER(IFERROR(DATEVALUE({C168,E168,G168,I168,K168,M168,O168,Q168}),{C168,E168,G168,I168,K168,M168,O168,Q168}), {C168,E168,G168,I168,K168,M168,O168,Q168}&lt;&gt;""""),
    COUNTA(FILTE"&amp;"R({C168,E168,G168,I168,K168,M168,O168,Q168},{C168,E168,G168,I168,K168,M168,O168,Q168}&lt;&gt;""""))
  )
  +
  IF(
    INDEX(
      FILTER({B168,D168,F168,H168,J168,L168,N168,P168},{B168,D168,F168,H168,J168,L168,N168,P168}&lt;&gt;""""), 
      COUNTA(FILTER({B168,D168"&amp;",F168,H168,J168,L168,N168,P168},{B168,D168,F168,H168,J168,L168,N168,P168}&lt;&gt;""""))
    )&lt;5,
    1,
    CHOOSE(MIN(3,COUNTIF({B168,D168,F168,H168,J168,L168,N168,P168},5)),2,3,5)
  )
)
"),"")</f>
        <v/>
      </c>
      <c r="T168" s="4" t="str">
        <f>IFERROR(__xludf.DUMMYFUNCTION("IF(
  COUNT({B168,D168,F168,H168,J168,L168})&lt;2,
  """",
  SPARKLINE( TOCOL({B168,D168,F168,H168,J168,L168}, 1) )
)
"),"")</f>
        <v/>
      </c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 t="str">
        <f>IFERROR(__xludf.DUMMYFUNCTION("IF(COUNTA(B169,D169,F169,H169,J169,L169)=0,"""", AVERAGE(FILTER({B169,D169,F169,H169,J169,L169},{B169,D169,F169,H169,J169,L169}&lt;&gt;"""")))"),"")</f>
        <v/>
      </c>
      <c r="S169" s="7" t="str">
        <f>IFERROR(__xludf.DUMMYFUNCTION("IF(
  COUNTA({C169,E169,G169,I169,K169,M169,O169,Q169})=0,"""",
  INDEX(
    FILTER(IFERROR(DATEVALUE({C169,E169,G169,I169,K169,M169,O169,Q169}),{C169,E169,G169,I169,K169,M169,O169,Q169}), {C169,E169,G169,I169,K169,M169,O169,Q169}&lt;&gt;""""),
    COUNTA(FILTE"&amp;"R({C169,E169,G169,I169,K169,M169,O169,Q169},{C169,E169,G169,I169,K169,M169,O169,Q169}&lt;&gt;""""))
  )
  +
  IF(
    INDEX(
      FILTER({B169,D169,F169,H169,J169,L169,N169,P169},{B169,D169,F169,H169,J169,L169,N169,P169}&lt;&gt;""""), 
      COUNTA(FILTER({B169,D169"&amp;",F169,H169,J169,L169,N169,P169},{B169,D169,F169,H169,J169,L169,N169,P169}&lt;&gt;""""))
    )&lt;5,
    1,
    CHOOSE(MIN(3,COUNTIF({B169,D169,F169,H169,J169,L169,N169,P169},5)),2,3,5)
  )
)
"),"")</f>
        <v/>
      </c>
      <c r="T169" s="4" t="str">
        <f>IFERROR(__xludf.DUMMYFUNCTION("IF(
  COUNT({B169,D169,F169,H169,J169,L169})&lt;2,
  """",
  SPARKLINE( TOCOL({B169,D169,F169,H169,J169,L169}, 1) )
)
"),"")</f>
        <v/>
      </c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 t="str">
        <f>IFERROR(__xludf.DUMMYFUNCTION("IF(COUNTA(B170,D170,F170,H170,J170,L170)=0,"""", AVERAGE(FILTER({B170,D170,F170,H170,J170,L170},{B170,D170,F170,H170,J170,L170}&lt;&gt;"""")))"),"")</f>
        <v/>
      </c>
      <c r="S170" s="7" t="str">
        <f>IFERROR(__xludf.DUMMYFUNCTION("IF(
  COUNTA({C170,E170,G170,I170,K170,M170,O170,Q170})=0,"""",
  INDEX(
    FILTER(IFERROR(DATEVALUE({C170,E170,G170,I170,K170,M170,O170,Q170}),{C170,E170,G170,I170,K170,M170,O170,Q170}), {C170,E170,G170,I170,K170,M170,O170,Q170}&lt;&gt;""""),
    COUNTA(FILTE"&amp;"R({C170,E170,G170,I170,K170,M170,O170,Q170},{C170,E170,G170,I170,K170,M170,O170,Q170}&lt;&gt;""""))
  )
  +
  IF(
    INDEX(
      FILTER({B170,D170,F170,H170,J170,L170,N170,P170},{B170,D170,F170,H170,J170,L170,N170,P170}&lt;&gt;""""), 
      COUNTA(FILTER({B170,D170"&amp;",F170,H170,J170,L170,N170,P170},{B170,D170,F170,H170,J170,L170,N170,P170}&lt;&gt;""""))
    )&lt;5,
    1,
    CHOOSE(MIN(3,COUNTIF({B170,D170,F170,H170,J170,L170,N170,P170},5)),2,3,5)
  )
)
"),"")</f>
        <v/>
      </c>
      <c r="T170" s="4" t="str">
        <f>IFERROR(__xludf.DUMMYFUNCTION("IF(
  COUNT({B170,D170,F170,H170,J170,L170})&lt;2,
  """",
  SPARKLINE( TOCOL({B170,D170,F170,H170,J170,L170}, 1) )
)
"),"")</f>
        <v/>
      </c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 t="str">
        <f>IFERROR(__xludf.DUMMYFUNCTION("IF(COUNTA(B171,D171,F171,H171,J171,L171)=0,"""", AVERAGE(FILTER({B171,D171,F171,H171,J171,L171},{B171,D171,F171,H171,J171,L171}&lt;&gt;"""")))"),"")</f>
        <v/>
      </c>
      <c r="S171" s="7" t="str">
        <f>IFERROR(__xludf.DUMMYFUNCTION("IF(
  COUNTA({C171,E171,G171,I171,K171,M171,O171,Q171})=0,"""",
  INDEX(
    FILTER(IFERROR(DATEVALUE({C171,E171,G171,I171,K171,M171,O171,Q171}),{C171,E171,G171,I171,K171,M171,O171,Q171}), {C171,E171,G171,I171,K171,M171,O171,Q171}&lt;&gt;""""),
    COUNTA(FILTE"&amp;"R({C171,E171,G171,I171,K171,M171,O171,Q171},{C171,E171,G171,I171,K171,M171,O171,Q171}&lt;&gt;""""))
  )
  +
  IF(
    INDEX(
      FILTER({B171,D171,F171,H171,J171,L171,N171,P171},{B171,D171,F171,H171,J171,L171,N171,P171}&lt;&gt;""""), 
      COUNTA(FILTER({B171,D171"&amp;",F171,H171,J171,L171,N171,P171},{B171,D171,F171,H171,J171,L171,N171,P171}&lt;&gt;""""))
    )&lt;5,
    1,
    CHOOSE(MIN(3,COUNTIF({B171,D171,F171,H171,J171,L171,N171,P171},5)),2,3,5)
  )
)
"),"")</f>
        <v/>
      </c>
      <c r="T171" s="4" t="str">
        <f>IFERROR(__xludf.DUMMYFUNCTION("IF(
  COUNT({B171,D171,F171,H171,J171,L171})&lt;2,
  """",
  SPARKLINE( TOCOL({B171,D171,F171,H171,J171,L171}, 1) )
)
"),"")</f>
        <v/>
      </c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 t="str">
        <f>IFERROR(__xludf.DUMMYFUNCTION("IF(COUNTA(B172,D172,F172,H172,J172,L172)=0,"""", AVERAGE(FILTER({B172,D172,F172,H172,J172,L172},{B172,D172,F172,H172,J172,L172}&lt;&gt;"""")))"),"")</f>
        <v/>
      </c>
      <c r="S172" s="7" t="str">
        <f>IFERROR(__xludf.DUMMYFUNCTION("IF(
  COUNTA({C172,E172,G172,I172,K172,M172,O172,Q172})=0,"""",
  INDEX(
    FILTER(IFERROR(DATEVALUE({C172,E172,G172,I172,K172,M172,O172,Q172}),{C172,E172,G172,I172,K172,M172,O172,Q172}), {C172,E172,G172,I172,K172,M172,O172,Q172}&lt;&gt;""""),
    COUNTA(FILTE"&amp;"R({C172,E172,G172,I172,K172,M172,O172,Q172},{C172,E172,G172,I172,K172,M172,O172,Q172}&lt;&gt;""""))
  )
  +
  IF(
    INDEX(
      FILTER({B172,D172,F172,H172,J172,L172,N172,P172},{B172,D172,F172,H172,J172,L172,N172,P172}&lt;&gt;""""), 
      COUNTA(FILTER({B172,D172"&amp;",F172,H172,J172,L172,N172,P172},{B172,D172,F172,H172,J172,L172,N172,P172}&lt;&gt;""""))
    )&lt;5,
    1,
    CHOOSE(MIN(3,COUNTIF({B172,D172,F172,H172,J172,L172,N172,P172},5)),2,3,5)
  )
)
"),"")</f>
        <v/>
      </c>
      <c r="T172" s="4" t="str">
        <f>IFERROR(__xludf.DUMMYFUNCTION("IF(
  COUNT({B172,D172,F172,H172,J172,L172})&lt;2,
  """",
  SPARKLINE( TOCOL({B172,D172,F172,H172,J172,L172}, 1) )
)
"),"")</f>
        <v/>
      </c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 t="str">
        <f>IFERROR(__xludf.DUMMYFUNCTION("IF(COUNTA(B173,D173,F173,H173,J173,L173)=0,"""", AVERAGE(FILTER({B173,D173,F173,H173,J173,L173},{B173,D173,F173,H173,J173,L173}&lt;&gt;"""")))"),"")</f>
        <v/>
      </c>
      <c r="S173" s="7" t="str">
        <f>IFERROR(__xludf.DUMMYFUNCTION("IF(
  COUNTA({C173,E173,G173,I173,K173,M173,O173,Q173})=0,"""",
  INDEX(
    FILTER(IFERROR(DATEVALUE({C173,E173,G173,I173,K173,M173,O173,Q173}),{C173,E173,G173,I173,K173,M173,O173,Q173}), {C173,E173,G173,I173,K173,M173,O173,Q173}&lt;&gt;""""),
    COUNTA(FILTE"&amp;"R({C173,E173,G173,I173,K173,M173,O173,Q173},{C173,E173,G173,I173,K173,M173,O173,Q173}&lt;&gt;""""))
  )
  +
  IF(
    INDEX(
      FILTER({B173,D173,F173,H173,J173,L173,N173,P173},{B173,D173,F173,H173,J173,L173,N173,P173}&lt;&gt;""""), 
      COUNTA(FILTER({B173,D173"&amp;",F173,H173,J173,L173,N173,P173},{B173,D173,F173,H173,J173,L173,N173,P173}&lt;&gt;""""))
    )&lt;5,
    1,
    CHOOSE(MIN(3,COUNTIF({B173,D173,F173,H173,J173,L173,N173,P173},5)),2,3,5)
  )
)
"),"")</f>
        <v/>
      </c>
      <c r="T173" s="4" t="str">
        <f>IFERROR(__xludf.DUMMYFUNCTION("IF(
  COUNT({B173,D173,F173,H173,J173,L173})&lt;2,
  """",
  SPARKLINE( TOCOL({B173,D173,F173,H173,J173,L173}, 1) )
)
"),"")</f>
        <v/>
      </c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 t="str">
        <f>IFERROR(__xludf.DUMMYFUNCTION("IF(COUNTA(B174,D174,F174,H174,J174,L174)=0,"""", AVERAGE(FILTER({B174,D174,F174,H174,J174,L174},{B174,D174,F174,H174,J174,L174}&lt;&gt;"""")))"),"")</f>
        <v/>
      </c>
      <c r="S174" s="7" t="str">
        <f>IFERROR(__xludf.DUMMYFUNCTION("IF(
  COUNTA({C174,E174,G174,I174,K174,M174,O174,Q174})=0,"""",
  INDEX(
    FILTER(IFERROR(DATEVALUE({C174,E174,G174,I174,K174,M174,O174,Q174}),{C174,E174,G174,I174,K174,M174,O174,Q174}), {C174,E174,G174,I174,K174,M174,O174,Q174}&lt;&gt;""""),
    COUNTA(FILTE"&amp;"R({C174,E174,G174,I174,K174,M174,O174,Q174},{C174,E174,G174,I174,K174,M174,O174,Q174}&lt;&gt;""""))
  )
  +
  IF(
    INDEX(
      FILTER({B174,D174,F174,H174,J174,L174,N174,P174},{B174,D174,F174,H174,J174,L174,N174,P174}&lt;&gt;""""), 
      COUNTA(FILTER({B174,D174"&amp;",F174,H174,J174,L174,N174,P174},{B174,D174,F174,H174,J174,L174,N174,P174}&lt;&gt;""""))
    )&lt;5,
    1,
    CHOOSE(MIN(3,COUNTIF({B174,D174,F174,H174,J174,L174,N174,P174},5)),2,3,5)
  )
)
"),"")</f>
        <v/>
      </c>
      <c r="T174" s="4" t="str">
        <f>IFERROR(__xludf.DUMMYFUNCTION("IF(
  COUNT({B174,D174,F174,H174,J174,L174})&lt;2,
  """",
  SPARKLINE( TOCOL({B174,D174,F174,H174,J174,L174}, 1) )
)
"),"")</f>
        <v/>
      </c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 t="str">
        <f>IFERROR(__xludf.DUMMYFUNCTION("IF(COUNTA(B175,D175,F175,H175,J175,L175)=0,"""", AVERAGE(FILTER({B175,D175,F175,H175,J175,L175},{B175,D175,F175,H175,J175,L175}&lt;&gt;"""")))"),"")</f>
        <v/>
      </c>
      <c r="S175" s="7" t="str">
        <f>IFERROR(__xludf.DUMMYFUNCTION("IF(
  COUNTA({C175,E175,G175,I175,K175,M175,O175,Q175})=0,"""",
  INDEX(
    FILTER(IFERROR(DATEVALUE({C175,E175,G175,I175,K175,M175,O175,Q175}),{C175,E175,G175,I175,K175,M175,O175,Q175}), {C175,E175,G175,I175,K175,M175,O175,Q175}&lt;&gt;""""),
    COUNTA(FILTE"&amp;"R({C175,E175,G175,I175,K175,M175,O175,Q175},{C175,E175,G175,I175,K175,M175,O175,Q175}&lt;&gt;""""))
  )
  +
  IF(
    INDEX(
      FILTER({B175,D175,F175,H175,J175,L175,N175,P175},{B175,D175,F175,H175,J175,L175,N175,P175}&lt;&gt;""""), 
      COUNTA(FILTER({B175,D175"&amp;",F175,H175,J175,L175,N175,P175},{B175,D175,F175,H175,J175,L175,N175,P175}&lt;&gt;""""))
    )&lt;5,
    1,
    CHOOSE(MIN(3,COUNTIF({B175,D175,F175,H175,J175,L175,N175,P175},5)),2,3,5)
  )
)
"),"")</f>
        <v/>
      </c>
      <c r="T175" s="4" t="str">
        <f>IFERROR(__xludf.DUMMYFUNCTION("IF(
  COUNT({B175,D175,F175,H175,J175,L175})&lt;2,
  """",
  SPARKLINE( TOCOL({B175,D175,F175,H175,J175,L175}, 1) )
)
"),"")</f>
        <v/>
      </c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 t="str">
        <f>IFERROR(__xludf.DUMMYFUNCTION("IF(COUNTA(B176,D176,F176,H176,J176,L176)=0,"""", AVERAGE(FILTER({B176,D176,F176,H176,J176,L176},{B176,D176,F176,H176,J176,L176}&lt;&gt;"""")))"),"")</f>
        <v/>
      </c>
      <c r="S176" s="7" t="str">
        <f>IFERROR(__xludf.DUMMYFUNCTION("IF(
  COUNTA({C176,E176,G176,I176,K176,M176,O176,Q176})=0,"""",
  INDEX(
    FILTER(IFERROR(DATEVALUE({C176,E176,G176,I176,K176,M176,O176,Q176}),{C176,E176,G176,I176,K176,M176,O176,Q176}), {C176,E176,G176,I176,K176,M176,O176,Q176}&lt;&gt;""""),
    COUNTA(FILTE"&amp;"R({C176,E176,G176,I176,K176,M176,O176,Q176},{C176,E176,G176,I176,K176,M176,O176,Q176}&lt;&gt;""""))
  )
  +
  IF(
    INDEX(
      FILTER({B176,D176,F176,H176,J176,L176,N176,P176},{B176,D176,F176,H176,J176,L176,N176,P176}&lt;&gt;""""), 
      COUNTA(FILTER({B176,D176"&amp;",F176,H176,J176,L176,N176,P176},{B176,D176,F176,H176,J176,L176,N176,P176}&lt;&gt;""""))
    )&lt;5,
    1,
    CHOOSE(MIN(3,COUNTIF({B176,D176,F176,H176,J176,L176,N176,P176},5)),2,3,5)
  )
)
"),"")</f>
        <v/>
      </c>
      <c r="T176" s="4" t="str">
        <f>IFERROR(__xludf.DUMMYFUNCTION("IF(
  COUNT({B176,D176,F176,H176,J176,L176})&lt;2,
  """",
  SPARKLINE( TOCOL({B176,D176,F176,H176,J176,L176}, 1) )
)
"),"")</f>
        <v/>
      </c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 t="str">
        <f>IFERROR(__xludf.DUMMYFUNCTION("IF(COUNTA(B177,D177,F177,H177,J177,L177)=0,"""", AVERAGE(FILTER({B177,D177,F177,H177,J177,L177},{B177,D177,F177,H177,J177,L177}&lt;&gt;"""")))"),"")</f>
        <v/>
      </c>
      <c r="S177" s="7" t="str">
        <f>IFERROR(__xludf.DUMMYFUNCTION("IF(
  COUNTA({C177,E177,G177,I177,K177,M177,O177,Q177})=0,"""",
  INDEX(
    FILTER(IFERROR(DATEVALUE({C177,E177,G177,I177,K177,M177,O177,Q177}),{C177,E177,G177,I177,K177,M177,O177,Q177}), {C177,E177,G177,I177,K177,M177,O177,Q177}&lt;&gt;""""),
    COUNTA(FILTE"&amp;"R({C177,E177,G177,I177,K177,M177,O177,Q177},{C177,E177,G177,I177,K177,M177,O177,Q177}&lt;&gt;""""))
  )
  +
  IF(
    INDEX(
      FILTER({B177,D177,F177,H177,J177,L177,N177,P177},{B177,D177,F177,H177,J177,L177,N177,P177}&lt;&gt;""""), 
      COUNTA(FILTER({B177,D177"&amp;",F177,H177,J177,L177,N177,P177},{B177,D177,F177,H177,J177,L177,N177,P177}&lt;&gt;""""))
    )&lt;5,
    1,
    CHOOSE(MIN(3,COUNTIF({B177,D177,F177,H177,J177,L177,N177,P177},5)),2,3,5)
  )
)
"),"")</f>
        <v/>
      </c>
      <c r="T177" s="4" t="str">
        <f>IFERROR(__xludf.DUMMYFUNCTION("IF(
  COUNT({B177,D177,F177,H177,J177,L177})&lt;2,
  """",
  SPARKLINE( TOCOL({B177,D177,F177,H177,J177,L177}, 1) )
)
"),"")</f>
        <v/>
      </c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 t="str">
        <f>IFERROR(__xludf.DUMMYFUNCTION("IF(COUNTA(B178,D178,F178,H178,J178,L178)=0,"""", AVERAGE(FILTER({B178,D178,F178,H178,J178,L178},{B178,D178,F178,H178,J178,L178}&lt;&gt;"""")))"),"")</f>
        <v/>
      </c>
      <c r="S178" s="7" t="str">
        <f>IFERROR(__xludf.DUMMYFUNCTION("IF(
  COUNTA({C178,E178,G178,I178,K178,M178,O178,Q178})=0,"""",
  INDEX(
    FILTER(IFERROR(DATEVALUE({C178,E178,G178,I178,K178,M178,O178,Q178}),{C178,E178,G178,I178,K178,M178,O178,Q178}), {C178,E178,G178,I178,K178,M178,O178,Q178}&lt;&gt;""""),
    COUNTA(FILTE"&amp;"R({C178,E178,G178,I178,K178,M178,O178,Q178},{C178,E178,G178,I178,K178,M178,O178,Q178}&lt;&gt;""""))
  )
  +
  IF(
    INDEX(
      FILTER({B178,D178,F178,H178,J178,L178,N178,P178},{B178,D178,F178,H178,J178,L178,N178,P178}&lt;&gt;""""), 
      COUNTA(FILTER({B178,D178"&amp;",F178,H178,J178,L178,N178,P178},{B178,D178,F178,H178,J178,L178,N178,P178}&lt;&gt;""""))
    )&lt;5,
    1,
    CHOOSE(MIN(3,COUNTIF({B178,D178,F178,H178,J178,L178,N178,P178},5)),2,3,5)
  )
)
"),"")</f>
        <v/>
      </c>
      <c r="T178" s="4" t="str">
        <f>IFERROR(__xludf.DUMMYFUNCTION("IF(
  COUNT({B178,D178,F178,H178,J178,L178})&lt;2,
  """",
  SPARKLINE( TOCOL({B178,D178,F178,H178,J178,L178}, 1) )
)
"),"")</f>
        <v/>
      </c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 t="str">
        <f>IFERROR(__xludf.DUMMYFUNCTION("IF(COUNTA(B179,D179,F179,H179,J179,L179)=0,"""", AVERAGE(FILTER({B179,D179,F179,H179,J179,L179},{B179,D179,F179,H179,J179,L179}&lt;&gt;"""")))"),"")</f>
        <v/>
      </c>
      <c r="S179" s="7" t="str">
        <f>IFERROR(__xludf.DUMMYFUNCTION("IF(
  COUNTA({C179,E179,G179,I179,K179,M179,O179,Q179})=0,"""",
  INDEX(
    FILTER(IFERROR(DATEVALUE({C179,E179,G179,I179,K179,M179,O179,Q179}),{C179,E179,G179,I179,K179,M179,O179,Q179}), {C179,E179,G179,I179,K179,M179,O179,Q179}&lt;&gt;""""),
    COUNTA(FILTE"&amp;"R({C179,E179,G179,I179,K179,M179,O179,Q179},{C179,E179,G179,I179,K179,M179,O179,Q179}&lt;&gt;""""))
  )
  +
  IF(
    INDEX(
      FILTER({B179,D179,F179,H179,J179,L179,N179,P179},{B179,D179,F179,H179,J179,L179,N179,P179}&lt;&gt;""""), 
      COUNTA(FILTER({B179,D179"&amp;",F179,H179,J179,L179,N179,P179},{B179,D179,F179,H179,J179,L179,N179,P179}&lt;&gt;""""))
    )&lt;5,
    1,
    CHOOSE(MIN(3,COUNTIF({B179,D179,F179,H179,J179,L179,N179,P179},5)),2,3,5)
  )
)
"),"")</f>
        <v/>
      </c>
      <c r="T179" s="4" t="str">
        <f>IFERROR(__xludf.DUMMYFUNCTION("IF(
  COUNT({B179,D179,F179,H179,J179,L179})&lt;2,
  """",
  SPARKLINE( TOCOL({B179,D179,F179,H179,J179,L179}, 1) )
)
"),"")</f>
        <v/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 t="str">
        <f>IFERROR(__xludf.DUMMYFUNCTION("IF(COUNTA(B180,D180,F180,H180,J180,L180)=0,"""", AVERAGE(FILTER({B180,D180,F180,H180,J180,L180},{B180,D180,F180,H180,J180,L180}&lt;&gt;"""")))"),"")</f>
        <v/>
      </c>
      <c r="S180" s="7" t="str">
        <f>IFERROR(__xludf.DUMMYFUNCTION("IF(
  COUNTA({C180,E180,G180,I180,K180,M180,O180,Q180})=0,"""",
  INDEX(
    FILTER(IFERROR(DATEVALUE({C180,E180,G180,I180,K180,M180,O180,Q180}),{C180,E180,G180,I180,K180,M180,O180,Q180}), {C180,E180,G180,I180,K180,M180,O180,Q180}&lt;&gt;""""),
    COUNTA(FILTE"&amp;"R({C180,E180,G180,I180,K180,M180,O180,Q180},{C180,E180,G180,I180,K180,M180,O180,Q180}&lt;&gt;""""))
  )
  +
  IF(
    INDEX(
      FILTER({B180,D180,F180,H180,J180,L180,N180,P180},{B180,D180,F180,H180,J180,L180,N180,P180}&lt;&gt;""""), 
      COUNTA(FILTER({B180,D180"&amp;",F180,H180,J180,L180,N180,P180},{B180,D180,F180,H180,J180,L180,N180,P180}&lt;&gt;""""))
    )&lt;5,
    1,
    CHOOSE(MIN(3,COUNTIF({B180,D180,F180,H180,J180,L180,N180,P180},5)),2,3,5)
  )
)
"),"")</f>
        <v/>
      </c>
      <c r="T180" s="4" t="str">
        <f>IFERROR(__xludf.DUMMYFUNCTION("IF(
  COUNT({B180,D180,F180,H180,J180,L180})&lt;2,
  """",
  SPARKLINE( TOCOL({B180,D180,F180,H180,J180,L180}, 1) )
)
"),"")</f>
        <v/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 t="str">
        <f>IFERROR(__xludf.DUMMYFUNCTION("IF(COUNTA(B181,D181,F181,H181,J181,L181)=0,"""", AVERAGE(FILTER({B181,D181,F181,H181,J181,L181},{B181,D181,F181,H181,J181,L181}&lt;&gt;"""")))"),"")</f>
        <v/>
      </c>
      <c r="S181" s="7" t="str">
        <f>IFERROR(__xludf.DUMMYFUNCTION("IF(
  COUNTA({C181,E181,G181,I181,K181,M181,O181,Q181})=0,"""",
  INDEX(
    FILTER(IFERROR(DATEVALUE({C181,E181,G181,I181,K181,M181,O181,Q181}),{C181,E181,G181,I181,K181,M181,O181,Q181}), {C181,E181,G181,I181,K181,M181,O181,Q181}&lt;&gt;""""),
    COUNTA(FILTE"&amp;"R({C181,E181,G181,I181,K181,M181,O181,Q181},{C181,E181,G181,I181,K181,M181,O181,Q181}&lt;&gt;""""))
  )
  +
  IF(
    INDEX(
      FILTER({B181,D181,F181,H181,J181,L181,N181,P181},{B181,D181,F181,H181,J181,L181,N181,P181}&lt;&gt;""""), 
      COUNTA(FILTER({B181,D181"&amp;",F181,H181,J181,L181,N181,P181},{B181,D181,F181,H181,J181,L181,N181,P181}&lt;&gt;""""))
    )&lt;5,
    1,
    CHOOSE(MIN(3,COUNTIF({B181,D181,F181,H181,J181,L181,N181,P181},5)),2,3,5)
  )
)
"),"")</f>
        <v/>
      </c>
      <c r="T181" s="4" t="str">
        <f>IFERROR(__xludf.DUMMYFUNCTION("IF(
  COUNT({B181,D181,F181,H181,J181,L181})&lt;2,
  """",
  SPARKLINE( TOCOL({B181,D181,F181,H181,J181,L181}, 1) )
)
"),"")</f>
        <v/>
      </c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 t="str">
        <f>IFERROR(__xludf.DUMMYFUNCTION("IF(COUNTA(B182,D182,F182,H182,J182,L182)=0,"""", AVERAGE(FILTER({B182,D182,F182,H182,J182,L182},{B182,D182,F182,H182,J182,L182}&lt;&gt;"""")))"),"")</f>
        <v/>
      </c>
      <c r="S182" s="7" t="str">
        <f>IFERROR(__xludf.DUMMYFUNCTION("IF(
  COUNTA({C182,E182,G182,I182,K182,M182,O182,Q182})=0,"""",
  INDEX(
    FILTER(IFERROR(DATEVALUE({C182,E182,G182,I182,K182,M182,O182,Q182}),{C182,E182,G182,I182,K182,M182,O182,Q182}), {C182,E182,G182,I182,K182,M182,O182,Q182}&lt;&gt;""""),
    COUNTA(FILTE"&amp;"R({C182,E182,G182,I182,K182,M182,O182,Q182},{C182,E182,G182,I182,K182,M182,O182,Q182}&lt;&gt;""""))
  )
  +
  IF(
    INDEX(
      FILTER({B182,D182,F182,H182,J182,L182,N182,P182},{B182,D182,F182,H182,J182,L182,N182,P182}&lt;&gt;""""), 
      COUNTA(FILTER({B182,D182"&amp;",F182,H182,J182,L182,N182,P182},{B182,D182,F182,H182,J182,L182,N182,P182}&lt;&gt;""""))
    )&lt;5,
    1,
    CHOOSE(MIN(3,COUNTIF({B182,D182,F182,H182,J182,L182,N182,P182},5)),2,3,5)
  )
)
"),"")</f>
        <v/>
      </c>
      <c r="T182" s="4" t="str">
        <f>IFERROR(__xludf.DUMMYFUNCTION("IF(
  COUNT({B182,D182,F182,H182,J182,L182})&lt;2,
  """",
  SPARKLINE( TOCOL({B182,D182,F182,H182,J182,L182}, 1) )
)
"),"")</f>
        <v/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 t="str">
        <f>IFERROR(__xludf.DUMMYFUNCTION("IF(COUNTA(B183,D183,F183,H183,J183,L183)=0,"""", AVERAGE(FILTER({B183,D183,F183,H183,J183,L183},{B183,D183,F183,H183,J183,L183}&lt;&gt;"""")))"),"")</f>
        <v/>
      </c>
      <c r="S183" s="7" t="str">
        <f>IFERROR(__xludf.DUMMYFUNCTION("IF(
  COUNTA({C183,E183,G183,I183,K183,M183,O183,Q183})=0,"""",
  INDEX(
    FILTER(IFERROR(DATEVALUE({C183,E183,G183,I183,K183,M183,O183,Q183}),{C183,E183,G183,I183,K183,M183,O183,Q183}), {C183,E183,G183,I183,K183,M183,O183,Q183}&lt;&gt;""""),
    COUNTA(FILTE"&amp;"R({C183,E183,G183,I183,K183,M183,O183,Q183},{C183,E183,G183,I183,K183,M183,O183,Q183}&lt;&gt;""""))
  )
  +
  IF(
    INDEX(
      FILTER({B183,D183,F183,H183,J183,L183,N183,P183},{B183,D183,F183,H183,J183,L183,N183,P183}&lt;&gt;""""), 
      COUNTA(FILTER({B183,D183"&amp;",F183,H183,J183,L183,N183,P183},{B183,D183,F183,H183,J183,L183,N183,P183}&lt;&gt;""""))
    )&lt;5,
    1,
    CHOOSE(MIN(3,COUNTIF({B183,D183,F183,H183,J183,L183,N183,P183},5)),2,3,5)
  )
)
"),"")</f>
        <v/>
      </c>
      <c r="T183" s="4" t="str">
        <f>IFERROR(__xludf.DUMMYFUNCTION("IF(
  COUNT({B183,D183,F183,H183,J183,L183})&lt;2,
  """",
  SPARKLINE( TOCOL({B183,D183,F183,H183,J183,L183}, 1) )
)
"),"")</f>
        <v/>
      </c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 t="str">
        <f>IFERROR(__xludf.DUMMYFUNCTION("IF(COUNTA(B184,D184,F184,H184,J184,L184)=0,"""", AVERAGE(FILTER({B184,D184,F184,H184,J184,L184},{B184,D184,F184,H184,J184,L184}&lt;&gt;"""")))"),"")</f>
        <v/>
      </c>
      <c r="S184" s="7" t="str">
        <f>IFERROR(__xludf.DUMMYFUNCTION("IF(
  COUNTA({C184,E184,G184,I184,K184,M184,O184,Q184})=0,"""",
  INDEX(
    FILTER(IFERROR(DATEVALUE({C184,E184,G184,I184,K184,M184,O184,Q184}),{C184,E184,G184,I184,K184,M184,O184,Q184}), {C184,E184,G184,I184,K184,M184,O184,Q184}&lt;&gt;""""),
    COUNTA(FILTE"&amp;"R({C184,E184,G184,I184,K184,M184,O184,Q184},{C184,E184,G184,I184,K184,M184,O184,Q184}&lt;&gt;""""))
  )
  +
  IF(
    INDEX(
      FILTER({B184,D184,F184,H184,J184,L184,N184,P184},{B184,D184,F184,H184,J184,L184,N184,P184}&lt;&gt;""""), 
      COUNTA(FILTER({B184,D184"&amp;",F184,H184,J184,L184,N184,P184},{B184,D184,F184,H184,J184,L184,N184,P184}&lt;&gt;""""))
    )&lt;5,
    1,
    CHOOSE(MIN(3,COUNTIF({B184,D184,F184,H184,J184,L184,N184,P184},5)),2,3,5)
  )
)
"),"")</f>
        <v/>
      </c>
      <c r="T184" s="4" t="str">
        <f>IFERROR(__xludf.DUMMYFUNCTION("IF(
  COUNT({B184,D184,F184,H184,J184,L184})&lt;2,
  """",
  SPARKLINE( TOCOL({B184,D184,F184,H184,J184,L184}, 1) )
)
"),"")</f>
        <v/>
      </c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 t="str">
        <f>IFERROR(__xludf.DUMMYFUNCTION("IF(COUNTA(B185,D185,F185,H185,J185,L185)=0,"""", AVERAGE(FILTER({B185,D185,F185,H185,J185,L185},{B185,D185,F185,H185,J185,L185}&lt;&gt;"""")))"),"")</f>
        <v/>
      </c>
      <c r="S185" s="7" t="str">
        <f>IFERROR(__xludf.DUMMYFUNCTION("IF(
  COUNTA({C185,E185,G185,I185,K185,M185,O185,Q185})=0,"""",
  INDEX(
    FILTER(IFERROR(DATEVALUE({C185,E185,G185,I185,K185,M185,O185,Q185}),{C185,E185,G185,I185,K185,M185,O185,Q185}), {C185,E185,G185,I185,K185,M185,O185,Q185}&lt;&gt;""""),
    COUNTA(FILTE"&amp;"R({C185,E185,G185,I185,K185,M185,O185,Q185},{C185,E185,G185,I185,K185,M185,O185,Q185}&lt;&gt;""""))
  )
  +
  IF(
    INDEX(
      FILTER({B185,D185,F185,H185,J185,L185,N185,P185},{B185,D185,F185,H185,J185,L185,N185,P185}&lt;&gt;""""), 
      COUNTA(FILTER({B185,D185"&amp;",F185,H185,J185,L185,N185,P185},{B185,D185,F185,H185,J185,L185,N185,P185}&lt;&gt;""""))
    )&lt;5,
    1,
    CHOOSE(MIN(3,COUNTIF({B185,D185,F185,H185,J185,L185,N185,P185},5)),2,3,5)
  )
)
"),"")</f>
        <v/>
      </c>
      <c r="T185" s="4" t="str">
        <f>IFERROR(__xludf.DUMMYFUNCTION("IF(
  COUNT({B185,D185,F185,H185,J185,L185})&lt;2,
  """",
  SPARKLINE( TOCOL({B185,D185,F185,H185,J185,L185}, 1) )
)
"),"")</f>
        <v/>
      </c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 t="str">
        <f>IFERROR(__xludf.DUMMYFUNCTION("IF(COUNTA(B186,D186,F186,H186,J186,L186)=0,"""", AVERAGE(FILTER({B186,D186,F186,H186,J186,L186},{B186,D186,F186,H186,J186,L186}&lt;&gt;"""")))"),"")</f>
        <v/>
      </c>
      <c r="S186" s="7" t="str">
        <f>IFERROR(__xludf.DUMMYFUNCTION("IF(
  COUNTA({C186,E186,G186,I186,K186,M186,O186,Q186})=0,"""",
  INDEX(
    FILTER(IFERROR(DATEVALUE({C186,E186,G186,I186,K186,M186,O186,Q186}),{C186,E186,G186,I186,K186,M186,O186,Q186}), {C186,E186,G186,I186,K186,M186,O186,Q186}&lt;&gt;""""),
    COUNTA(FILTE"&amp;"R({C186,E186,G186,I186,K186,M186,O186,Q186},{C186,E186,G186,I186,K186,M186,O186,Q186}&lt;&gt;""""))
  )
  +
  IF(
    INDEX(
      FILTER({B186,D186,F186,H186,J186,L186,N186,P186},{B186,D186,F186,H186,J186,L186,N186,P186}&lt;&gt;""""), 
      COUNTA(FILTER({B186,D186"&amp;",F186,H186,J186,L186,N186,P186},{B186,D186,F186,H186,J186,L186,N186,P186}&lt;&gt;""""))
    )&lt;5,
    1,
    CHOOSE(MIN(3,COUNTIF({B186,D186,F186,H186,J186,L186,N186,P186},5)),2,3,5)
  )
)
"),"")</f>
        <v/>
      </c>
      <c r="T186" s="4" t="str">
        <f>IFERROR(__xludf.DUMMYFUNCTION("IF(
  COUNT({B186,D186,F186,H186,J186,L186})&lt;2,
  """",
  SPARKLINE( TOCOL({B186,D186,F186,H186,J186,L186}, 1) )
)
"),"")</f>
        <v/>
      </c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 t="str">
        <f>IFERROR(__xludf.DUMMYFUNCTION("IF(COUNTA(B187,D187,F187,H187,J187,L187)=0,"""", AVERAGE(FILTER({B187,D187,F187,H187,J187,L187},{B187,D187,F187,H187,J187,L187}&lt;&gt;"""")))"),"")</f>
        <v/>
      </c>
      <c r="S187" s="7" t="str">
        <f>IFERROR(__xludf.DUMMYFUNCTION("IF(
  COUNTA({C187,E187,G187,I187,K187,M187,O187,Q187})=0,"""",
  INDEX(
    FILTER(IFERROR(DATEVALUE({C187,E187,G187,I187,K187,M187,O187,Q187}),{C187,E187,G187,I187,K187,M187,O187,Q187}), {C187,E187,G187,I187,K187,M187,O187,Q187}&lt;&gt;""""),
    COUNTA(FILTE"&amp;"R({C187,E187,G187,I187,K187,M187,O187,Q187},{C187,E187,G187,I187,K187,M187,O187,Q187}&lt;&gt;""""))
  )
  +
  IF(
    INDEX(
      FILTER({B187,D187,F187,H187,J187,L187,N187,P187},{B187,D187,F187,H187,J187,L187,N187,P187}&lt;&gt;""""), 
      COUNTA(FILTER({B187,D187"&amp;",F187,H187,J187,L187,N187,P187},{B187,D187,F187,H187,J187,L187,N187,P187}&lt;&gt;""""))
    )&lt;5,
    1,
    CHOOSE(MIN(3,COUNTIF({B187,D187,F187,H187,J187,L187,N187,P187},5)),2,3,5)
  )
)
"),"")</f>
        <v/>
      </c>
      <c r="T187" s="4" t="str">
        <f>IFERROR(__xludf.DUMMYFUNCTION("IF(
  COUNT({B187,D187,F187,H187,J187,L187})&lt;2,
  """",
  SPARKLINE( TOCOL({B187,D187,F187,H187,J187,L187}, 1) )
)
"),"")</f>
        <v/>
      </c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 t="str">
        <f>IFERROR(__xludf.DUMMYFUNCTION("IF(COUNTA(B188,D188,F188,H188,J188,L188)=0,"""", AVERAGE(FILTER({B188,D188,F188,H188,J188,L188},{B188,D188,F188,H188,J188,L188}&lt;&gt;"""")))"),"")</f>
        <v/>
      </c>
      <c r="S188" s="7" t="str">
        <f>IFERROR(__xludf.DUMMYFUNCTION("IF(
  COUNTA({C188,E188,G188,I188,K188,M188,O188,Q188})=0,"""",
  INDEX(
    FILTER(IFERROR(DATEVALUE({C188,E188,G188,I188,K188,M188,O188,Q188}),{C188,E188,G188,I188,K188,M188,O188,Q188}), {C188,E188,G188,I188,K188,M188,O188,Q188}&lt;&gt;""""),
    COUNTA(FILTE"&amp;"R({C188,E188,G188,I188,K188,M188,O188,Q188},{C188,E188,G188,I188,K188,M188,O188,Q188}&lt;&gt;""""))
  )
  +
  IF(
    INDEX(
      FILTER({B188,D188,F188,H188,J188,L188,N188,P188},{B188,D188,F188,H188,J188,L188,N188,P188}&lt;&gt;""""), 
      COUNTA(FILTER({B188,D188"&amp;",F188,H188,J188,L188,N188,P188},{B188,D188,F188,H188,J188,L188,N188,P188}&lt;&gt;""""))
    )&lt;5,
    1,
    CHOOSE(MIN(3,COUNTIF({B188,D188,F188,H188,J188,L188,N188,P188},5)),2,3,5)
  )
)
"),"")</f>
        <v/>
      </c>
      <c r="T188" s="4" t="str">
        <f>IFERROR(__xludf.DUMMYFUNCTION("IF(
  COUNT({B188,D188,F188,H188,J188,L188})&lt;2,
  """",
  SPARKLINE( TOCOL({B188,D188,F188,H188,J188,L188}, 1) )
)
"),"")</f>
        <v/>
      </c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 t="str">
        <f>IFERROR(__xludf.DUMMYFUNCTION("IF(COUNTA(B189,D189,F189,H189,J189,L189)=0,"""", AVERAGE(FILTER({B189,D189,F189,H189,J189,L189},{B189,D189,F189,H189,J189,L189}&lt;&gt;"""")))"),"")</f>
        <v/>
      </c>
      <c r="S189" s="7" t="str">
        <f>IFERROR(__xludf.DUMMYFUNCTION("IF(
  COUNTA({C189,E189,G189,I189,K189,M189,O189,Q189})=0,"""",
  INDEX(
    FILTER(IFERROR(DATEVALUE({C189,E189,G189,I189,K189,M189,O189,Q189}),{C189,E189,G189,I189,K189,M189,O189,Q189}), {C189,E189,G189,I189,K189,M189,O189,Q189}&lt;&gt;""""),
    COUNTA(FILTE"&amp;"R({C189,E189,G189,I189,K189,M189,O189,Q189},{C189,E189,G189,I189,K189,M189,O189,Q189}&lt;&gt;""""))
  )
  +
  IF(
    INDEX(
      FILTER({B189,D189,F189,H189,J189,L189,N189,P189},{B189,D189,F189,H189,J189,L189,N189,P189}&lt;&gt;""""), 
      COUNTA(FILTER({B189,D189"&amp;",F189,H189,J189,L189,N189,P189},{B189,D189,F189,H189,J189,L189,N189,P189}&lt;&gt;""""))
    )&lt;5,
    1,
    CHOOSE(MIN(3,COUNTIF({B189,D189,F189,H189,J189,L189,N189,P189},5)),2,3,5)
  )
)
"),"")</f>
        <v/>
      </c>
      <c r="T189" s="4" t="str">
        <f>IFERROR(__xludf.DUMMYFUNCTION("IF(
  COUNT({B189,D189,F189,H189,J189,L189})&lt;2,
  """",
  SPARKLINE( TOCOL({B189,D189,F189,H189,J189,L189}, 1) )
)
"),"")</f>
        <v/>
      </c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 t="str">
        <f>IFERROR(__xludf.DUMMYFUNCTION("IF(COUNTA(B190,D190,F190,H190,J190,L190)=0,"""", AVERAGE(FILTER({B190,D190,F190,H190,J190,L190},{B190,D190,F190,H190,J190,L190}&lt;&gt;"""")))"),"")</f>
        <v/>
      </c>
      <c r="S190" s="7" t="str">
        <f>IFERROR(__xludf.DUMMYFUNCTION("IF(
  COUNTA({C190,E190,G190,I190,K190,M190,O190,Q190})=0,"""",
  INDEX(
    FILTER(IFERROR(DATEVALUE({C190,E190,G190,I190,K190,M190,O190,Q190}),{C190,E190,G190,I190,K190,M190,O190,Q190}), {C190,E190,G190,I190,K190,M190,O190,Q190}&lt;&gt;""""),
    COUNTA(FILTE"&amp;"R({C190,E190,G190,I190,K190,M190,O190,Q190},{C190,E190,G190,I190,K190,M190,O190,Q190}&lt;&gt;""""))
  )
  +
  IF(
    INDEX(
      FILTER({B190,D190,F190,H190,J190,L190,N190,P190},{B190,D190,F190,H190,J190,L190,N190,P190}&lt;&gt;""""), 
      COUNTA(FILTER({B190,D190"&amp;",F190,H190,J190,L190,N190,P190},{B190,D190,F190,H190,J190,L190,N190,P190}&lt;&gt;""""))
    )&lt;5,
    1,
    CHOOSE(MIN(3,COUNTIF({B190,D190,F190,H190,J190,L190,N190,P190},5)),2,3,5)
  )
)
"),"")</f>
        <v/>
      </c>
      <c r="T190" s="4" t="str">
        <f>IFERROR(__xludf.DUMMYFUNCTION("IF(
  COUNT({B190,D190,F190,H190,J190,L190})&lt;2,
  """",
  SPARKLINE( TOCOL({B190,D190,F190,H190,J190,L190}, 1) )
)
"),"")</f>
        <v/>
      </c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 t="str">
        <f>IFERROR(__xludf.DUMMYFUNCTION("IF(COUNTA(B191,D191,F191,H191,J191,L191)=0,"""", AVERAGE(FILTER({B191,D191,F191,H191,J191,L191},{B191,D191,F191,H191,J191,L191}&lt;&gt;"""")))"),"")</f>
        <v/>
      </c>
      <c r="S191" s="7" t="str">
        <f>IFERROR(__xludf.DUMMYFUNCTION("IF(
  COUNTA({C191,E191,G191,I191,K191,M191,O191,Q191})=0,"""",
  INDEX(
    FILTER(IFERROR(DATEVALUE({C191,E191,G191,I191,K191,M191,O191,Q191}),{C191,E191,G191,I191,K191,M191,O191,Q191}), {C191,E191,G191,I191,K191,M191,O191,Q191}&lt;&gt;""""),
    COUNTA(FILTE"&amp;"R({C191,E191,G191,I191,K191,M191,O191,Q191},{C191,E191,G191,I191,K191,M191,O191,Q191}&lt;&gt;""""))
  )
  +
  IF(
    INDEX(
      FILTER({B191,D191,F191,H191,J191,L191,N191,P191},{B191,D191,F191,H191,J191,L191,N191,P191}&lt;&gt;""""), 
      COUNTA(FILTER({B191,D191"&amp;",F191,H191,J191,L191,N191,P191},{B191,D191,F191,H191,J191,L191,N191,P191}&lt;&gt;""""))
    )&lt;5,
    1,
    CHOOSE(MIN(3,COUNTIF({B191,D191,F191,H191,J191,L191,N191,P191},5)),2,3,5)
  )
)
"),"")</f>
        <v/>
      </c>
      <c r="T191" s="4" t="str">
        <f>IFERROR(__xludf.DUMMYFUNCTION("IF(
  COUNT({B191,D191,F191,H191,J191,L191})&lt;2,
  """",
  SPARKLINE( TOCOL({B191,D191,F191,H191,J191,L191}, 1) )
)
"),"")</f>
        <v/>
      </c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 t="str">
        <f>IFERROR(__xludf.DUMMYFUNCTION("IF(COUNTA(B192,D192,F192,H192,J192,L192)=0,"""", AVERAGE(FILTER({B192,D192,F192,H192,J192,L192},{B192,D192,F192,H192,J192,L192}&lt;&gt;"""")))"),"")</f>
        <v/>
      </c>
      <c r="S192" s="7" t="str">
        <f>IFERROR(__xludf.DUMMYFUNCTION("IF(
  COUNTA({C192,E192,G192,I192,K192,M192,O192,Q192})=0,"""",
  INDEX(
    FILTER(IFERROR(DATEVALUE({C192,E192,G192,I192,K192,M192,O192,Q192}),{C192,E192,G192,I192,K192,M192,O192,Q192}), {C192,E192,G192,I192,K192,M192,O192,Q192}&lt;&gt;""""),
    COUNTA(FILTE"&amp;"R({C192,E192,G192,I192,K192,M192,O192,Q192},{C192,E192,G192,I192,K192,M192,O192,Q192}&lt;&gt;""""))
  )
  +
  IF(
    INDEX(
      FILTER({B192,D192,F192,H192,J192,L192,N192,P192},{B192,D192,F192,H192,J192,L192,N192,P192}&lt;&gt;""""), 
      COUNTA(FILTER({B192,D192"&amp;",F192,H192,J192,L192,N192,P192},{B192,D192,F192,H192,J192,L192,N192,P192}&lt;&gt;""""))
    )&lt;5,
    1,
    CHOOSE(MIN(3,COUNTIF({B192,D192,F192,H192,J192,L192,N192,P192},5)),2,3,5)
  )
)
"),"")</f>
        <v/>
      </c>
      <c r="T192" s="4" t="str">
        <f>IFERROR(__xludf.DUMMYFUNCTION("IF(
  COUNT({B192,D192,F192,H192,J192,L192})&lt;2,
  """",
  SPARKLINE( TOCOL({B192,D192,F192,H192,J192,L192}, 1) )
)
"),"")</f>
        <v/>
      </c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 t="str">
        <f>IFERROR(__xludf.DUMMYFUNCTION("IF(COUNTA(B193,D193,F193,H193,J193,L193)=0,"""", AVERAGE(FILTER({B193,D193,F193,H193,J193,L193},{B193,D193,F193,H193,J193,L193}&lt;&gt;"""")))"),"")</f>
        <v/>
      </c>
      <c r="S193" s="7" t="str">
        <f>IFERROR(__xludf.DUMMYFUNCTION("IF(
  COUNTA({C193,E193,G193,I193,K193,M193,O193,Q193})=0,"""",
  INDEX(
    FILTER(IFERROR(DATEVALUE({C193,E193,G193,I193,K193,M193,O193,Q193}),{C193,E193,G193,I193,K193,M193,O193,Q193}), {C193,E193,G193,I193,K193,M193,O193,Q193}&lt;&gt;""""),
    COUNTA(FILTE"&amp;"R({C193,E193,G193,I193,K193,M193,O193,Q193},{C193,E193,G193,I193,K193,M193,O193,Q193}&lt;&gt;""""))
  )
  +
  IF(
    INDEX(
      FILTER({B193,D193,F193,H193,J193,L193,N193,P193},{B193,D193,F193,H193,J193,L193,N193,P193}&lt;&gt;""""), 
      COUNTA(FILTER({B193,D193"&amp;",F193,H193,J193,L193,N193,P193},{B193,D193,F193,H193,J193,L193,N193,P193}&lt;&gt;""""))
    )&lt;5,
    1,
    CHOOSE(MIN(3,COUNTIF({B193,D193,F193,H193,J193,L193,N193,P193},5)),2,3,5)
  )
)
"),"")</f>
        <v/>
      </c>
      <c r="T193" s="4" t="str">
        <f>IFERROR(__xludf.DUMMYFUNCTION("IF(
  COUNT({B193,D193,F193,H193,J193,L193})&lt;2,
  """",
  SPARKLINE( TOCOL({B193,D193,F193,H193,J193,L193}, 1) )
)
"),"")</f>
        <v/>
      </c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 t="str">
        <f>IFERROR(__xludf.DUMMYFUNCTION("IF(COUNTA(B194,D194,F194,H194,J194,L194)=0,"""", AVERAGE(FILTER({B194,D194,F194,H194,J194,L194},{B194,D194,F194,H194,J194,L194}&lt;&gt;"""")))"),"")</f>
        <v/>
      </c>
      <c r="S194" s="7" t="str">
        <f>IFERROR(__xludf.DUMMYFUNCTION("IF(
  COUNTA({C194,E194,G194,I194,K194,M194,O194,Q194})=0,"""",
  INDEX(
    FILTER(IFERROR(DATEVALUE({C194,E194,G194,I194,K194,M194,O194,Q194}),{C194,E194,G194,I194,K194,M194,O194,Q194}), {C194,E194,G194,I194,K194,M194,O194,Q194}&lt;&gt;""""),
    COUNTA(FILTE"&amp;"R({C194,E194,G194,I194,K194,M194,O194,Q194},{C194,E194,G194,I194,K194,M194,O194,Q194}&lt;&gt;""""))
  )
  +
  IF(
    INDEX(
      FILTER({B194,D194,F194,H194,J194,L194,N194,P194},{B194,D194,F194,H194,J194,L194,N194,P194}&lt;&gt;""""), 
      COUNTA(FILTER({B194,D194"&amp;",F194,H194,J194,L194,N194,P194},{B194,D194,F194,H194,J194,L194,N194,P194}&lt;&gt;""""))
    )&lt;5,
    1,
    CHOOSE(MIN(3,COUNTIF({B194,D194,F194,H194,J194,L194,N194,P194},5)),2,3,5)
  )
)
"),"")</f>
        <v/>
      </c>
      <c r="T194" s="4" t="str">
        <f>IFERROR(__xludf.DUMMYFUNCTION("IF(
  COUNT({B194,D194,F194,H194,J194,L194})&lt;2,
  """",
  SPARKLINE( TOCOL({B194,D194,F194,H194,J194,L194}, 1) )
)
"),"")</f>
        <v/>
      </c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 t="str">
        <f>IFERROR(__xludf.DUMMYFUNCTION("IF(COUNTA(B195,D195,F195,H195,J195,L195)=0,"""", AVERAGE(FILTER({B195,D195,F195,H195,J195,L195},{B195,D195,F195,H195,J195,L195}&lt;&gt;"""")))"),"")</f>
        <v/>
      </c>
      <c r="S195" s="7" t="str">
        <f>IFERROR(__xludf.DUMMYFUNCTION("IF(
  COUNTA({C195,E195,G195,I195,K195,M195,O195,Q195})=0,"""",
  INDEX(
    FILTER(IFERROR(DATEVALUE({C195,E195,G195,I195,K195,M195,O195,Q195}),{C195,E195,G195,I195,K195,M195,O195,Q195}), {C195,E195,G195,I195,K195,M195,O195,Q195}&lt;&gt;""""),
    COUNTA(FILTE"&amp;"R({C195,E195,G195,I195,K195,M195,O195,Q195},{C195,E195,G195,I195,K195,M195,O195,Q195}&lt;&gt;""""))
  )
  +
  IF(
    INDEX(
      FILTER({B195,D195,F195,H195,J195,L195,N195,P195},{B195,D195,F195,H195,J195,L195,N195,P195}&lt;&gt;""""), 
      COUNTA(FILTER({B195,D195"&amp;",F195,H195,J195,L195,N195,P195},{B195,D195,F195,H195,J195,L195,N195,P195}&lt;&gt;""""))
    )&lt;5,
    1,
    CHOOSE(MIN(3,COUNTIF({B195,D195,F195,H195,J195,L195,N195,P195},5)),2,3,5)
  )
)
"),"")</f>
        <v/>
      </c>
      <c r="T195" s="4" t="str">
        <f>IFERROR(__xludf.DUMMYFUNCTION("IF(
  COUNT({B195,D195,F195,H195,J195,L195})&lt;2,
  """",
  SPARKLINE( TOCOL({B195,D195,F195,H195,J195,L195}, 1) )
)
"),"")</f>
        <v/>
      </c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 t="str">
        <f>IFERROR(__xludf.DUMMYFUNCTION("IF(COUNTA(B196,D196,F196,H196,J196,L196)=0,"""", AVERAGE(FILTER({B196,D196,F196,H196,J196,L196},{B196,D196,F196,H196,J196,L196}&lt;&gt;"""")))"),"")</f>
        <v/>
      </c>
      <c r="S196" s="7" t="str">
        <f>IFERROR(__xludf.DUMMYFUNCTION("IF(
  COUNTA({C196,E196,G196,I196,K196,M196,O196,Q196})=0,"""",
  INDEX(
    FILTER(IFERROR(DATEVALUE({C196,E196,G196,I196,K196,M196,O196,Q196}),{C196,E196,G196,I196,K196,M196,O196,Q196}), {C196,E196,G196,I196,K196,M196,O196,Q196}&lt;&gt;""""),
    COUNTA(FILTE"&amp;"R({C196,E196,G196,I196,K196,M196,O196,Q196},{C196,E196,G196,I196,K196,M196,O196,Q196}&lt;&gt;""""))
  )
  +
  IF(
    INDEX(
      FILTER({B196,D196,F196,H196,J196,L196,N196,P196},{B196,D196,F196,H196,J196,L196,N196,P196}&lt;&gt;""""), 
      COUNTA(FILTER({B196,D196"&amp;",F196,H196,J196,L196,N196,P196},{B196,D196,F196,H196,J196,L196,N196,P196}&lt;&gt;""""))
    )&lt;5,
    1,
    CHOOSE(MIN(3,COUNTIF({B196,D196,F196,H196,J196,L196,N196,P196},5)),2,3,5)
  )
)
"),"")</f>
        <v/>
      </c>
      <c r="T196" s="4" t="str">
        <f>IFERROR(__xludf.DUMMYFUNCTION("IF(
  COUNT({B196,D196,F196,H196,J196,L196})&lt;2,
  """",
  SPARKLINE( TOCOL({B196,D196,F196,H196,J196,L196}, 1) )
)
"),"")</f>
        <v/>
      </c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 t="str">
        <f>IFERROR(__xludf.DUMMYFUNCTION("IF(COUNTA(B197,D197,F197,H197,J197,L197)=0,"""", AVERAGE(FILTER({B197,D197,F197,H197,J197,L197},{B197,D197,F197,H197,J197,L197}&lt;&gt;"""")))"),"")</f>
        <v/>
      </c>
      <c r="S197" s="7" t="str">
        <f>IFERROR(__xludf.DUMMYFUNCTION("IF(
  COUNTA({C197,E197,G197,I197,K197,M197,O197,Q197})=0,"""",
  INDEX(
    FILTER(IFERROR(DATEVALUE({C197,E197,G197,I197,K197,M197,O197,Q197}),{C197,E197,G197,I197,K197,M197,O197,Q197}), {C197,E197,G197,I197,K197,M197,O197,Q197}&lt;&gt;""""),
    COUNTA(FILTE"&amp;"R({C197,E197,G197,I197,K197,M197,O197,Q197},{C197,E197,G197,I197,K197,M197,O197,Q197}&lt;&gt;""""))
  )
  +
  IF(
    INDEX(
      FILTER({B197,D197,F197,H197,J197,L197,N197,P197},{B197,D197,F197,H197,J197,L197,N197,P197}&lt;&gt;""""), 
      COUNTA(FILTER({B197,D197"&amp;",F197,H197,J197,L197,N197,P197},{B197,D197,F197,H197,J197,L197,N197,P197}&lt;&gt;""""))
    )&lt;5,
    1,
    CHOOSE(MIN(3,COUNTIF({B197,D197,F197,H197,J197,L197,N197,P197},5)),2,3,5)
  )
)
"),"")</f>
        <v/>
      </c>
      <c r="T197" s="4" t="str">
        <f>IFERROR(__xludf.DUMMYFUNCTION("IF(
  COUNT({B197,D197,F197,H197,J197,L197})&lt;2,
  """",
  SPARKLINE( TOCOL({B197,D197,F197,H197,J197,L197}, 1) )
)
"),"")</f>
        <v/>
      </c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 t="str">
        <f>IFERROR(__xludf.DUMMYFUNCTION("IF(COUNTA(B198,D198,F198,H198,J198,L198)=0,"""", AVERAGE(FILTER({B198,D198,F198,H198,J198,L198},{B198,D198,F198,H198,J198,L198}&lt;&gt;"""")))"),"")</f>
        <v/>
      </c>
      <c r="S198" s="7" t="str">
        <f>IFERROR(__xludf.DUMMYFUNCTION("IF(
  COUNTA({C198,E198,G198,I198,K198,M198,O198,Q198})=0,"""",
  INDEX(
    FILTER(IFERROR(DATEVALUE({C198,E198,G198,I198,K198,M198,O198,Q198}),{C198,E198,G198,I198,K198,M198,O198,Q198}), {C198,E198,G198,I198,K198,M198,O198,Q198}&lt;&gt;""""),
    COUNTA(FILTE"&amp;"R({C198,E198,G198,I198,K198,M198,O198,Q198},{C198,E198,G198,I198,K198,M198,O198,Q198}&lt;&gt;""""))
  )
  +
  IF(
    INDEX(
      FILTER({B198,D198,F198,H198,J198,L198,N198,P198},{B198,D198,F198,H198,J198,L198,N198,P198}&lt;&gt;""""), 
      COUNTA(FILTER({B198,D198"&amp;",F198,H198,J198,L198,N198,P198},{B198,D198,F198,H198,J198,L198,N198,P198}&lt;&gt;""""))
    )&lt;5,
    1,
    CHOOSE(MIN(3,COUNTIF({B198,D198,F198,H198,J198,L198,N198,P198},5)),2,3,5)
  )
)
"),"")</f>
        <v/>
      </c>
      <c r="T198" s="4" t="str">
        <f>IFERROR(__xludf.DUMMYFUNCTION("IF(
  COUNT({B198,D198,F198,H198,J198,L198})&lt;2,
  """",
  SPARKLINE( TOCOL({B198,D198,F198,H198,J198,L198}, 1) )
)
"),"")</f>
        <v/>
      </c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 t="str">
        <f>IFERROR(__xludf.DUMMYFUNCTION("IF(COUNTA(B199,D199,F199,H199,J199,L199)=0,"""", AVERAGE(FILTER({B199,D199,F199,H199,J199,L199},{B199,D199,F199,H199,J199,L199}&lt;&gt;"""")))"),"")</f>
        <v/>
      </c>
      <c r="S199" s="7" t="str">
        <f>IFERROR(__xludf.DUMMYFUNCTION("IF(
  COUNTA({C199,E199,G199,I199,K199,M199,O199,Q199})=0,"""",
  INDEX(
    FILTER(IFERROR(DATEVALUE({C199,E199,G199,I199,K199,M199,O199,Q199}),{C199,E199,G199,I199,K199,M199,O199,Q199}), {C199,E199,G199,I199,K199,M199,O199,Q199}&lt;&gt;""""),
    COUNTA(FILTE"&amp;"R({C199,E199,G199,I199,K199,M199,O199,Q199},{C199,E199,G199,I199,K199,M199,O199,Q199}&lt;&gt;""""))
  )
  +
  IF(
    INDEX(
      FILTER({B199,D199,F199,H199,J199,L199,N199,P199},{B199,D199,F199,H199,J199,L199,N199,P199}&lt;&gt;""""), 
      COUNTA(FILTER({B199,D199"&amp;",F199,H199,J199,L199,N199,P199},{B199,D199,F199,H199,J199,L199,N199,P199}&lt;&gt;""""))
    )&lt;5,
    1,
    CHOOSE(MIN(3,COUNTIF({B199,D199,F199,H199,J199,L199,N199,P199},5)),2,3,5)
  )
)
"),"")</f>
        <v/>
      </c>
      <c r="T199" s="4" t="str">
        <f>IFERROR(__xludf.DUMMYFUNCTION("IF(
  COUNT({B199,D199,F199,H199,J199,L199})&lt;2,
  """",
  SPARKLINE( TOCOL({B199,D199,F199,H199,J199,L199}, 1) )
)
"),"")</f>
        <v/>
      </c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 t="str">
        <f>IFERROR(__xludf.DUMMYFUNCTION("IF(COUNTA(B200,D200,F200,H200,J200,L200)=0,"""", AVERAGE(FILTER({B200,D200,F200,H200,J200,L200},{B200,D200,F200,H200,J200,L200}&lt;&gt;"""")))"),"")</f>
        <v/>
      </c>
      <c r="S200" s="7" t="str">
        <f>IFERROR(__xludf.DUMMYFUNCTION("IF(
  COUNTA({C200,E200,G200,I200,K200,M200,O200,Q200})=0,"""",
  INDEX(
    FILTER(IFERROR(DATEVALUE({C200,E200,G200,I200,K200,M200,O200,Q200}),{C200,E200,G200,I200,K200,M200,O200,Q200}), {C200,E200,G200,I200,K200,M200,O200,Q200}&lt;&gt;""""),
    COUNTA(FILTE"&amp;"R({C200,E200,G200,I200,K200,M200,O200,Q200},{C200,E200,G200,I200,K200,M200,O200,Q200}&lt;&gt;""""))
  )
  +
  IF(
    INDEX(
      FILTER({B200,D200,F200,H200,J200,L200,N200,P200},{B200,D200,F200,H200,J200,L200,N200,P200}&lt;&gt;""""), 
      COUNTA(FILTER({B200,D200"&amp;",F200,H200,J200,L200,N200,P200},{B200,D200,F200,H200,J200,L200,N200,P200}&lt;&gt;""""))
    )&lt;5,
    1,
    CHOOSE(MIN(3,COUNTIF({B200,D200,F200,H200,J200,L200,N200,P200},5)),2,3,5)
  )
)
"),"")</f>
        <v/>
      </c>
      <c r="T200" s="4" t="str">
        <f>IFERROR(__xludf.DUMMYFUNCTION("IF(
  COUNT({B200,D200,F200,H200,J200,L200})&lt;2,
  """",
  SPARKLINE( TOCOL({B200,D200,F200,H200,J200,L200}, 1) )
)
"),"")</f>
        <v/>
      </c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 t="str">
        <f>IFERROR(__xludf.DUMMYFUNCTION("IF(COUNTA(B201,D201,F201,H201,J201,L201)=0,"""", AVERAGE(FILTER({B201,D201,F201,H201,J201,L201},{B201,D201,F201,H201,J201,L201}&lt;&gt;"""")))"),"")</f>
        <v/>
      </c>
      <c r="S201" s="7" t="str">
        <f>IFERROR(__xludf.DUMMYFUNCTION("IF(
  COUNTA({C201,E201,G201,I201,K201,M201,O201,Q201})=0,"""",
  INDEX(
    FILTER(IFERROR(DATEVALUE({C201,E201,G201,I201,K201,M201,O201,Q201}),{C201,E201,G201,I201,K201,M201,O201,Q201}), {C201,E201,G201,I201,K201,M201,O201,Q201}&lt;&gt;""""),
    COUNTA(FILTE"&amp;"R({C201,E201,G201,I201,K201,M201,O201,Q201},{C201,E201,G201,I201,K201,M201,O201,Q201}&lt;&gt;""""))
  )
  +
  IF(
    INDEX(
      FILTER({B201,D201,F201,H201,J201,L201,N201,P201},{B201,D201,F201,H201,J201,L201,N201,P201}&lt;&gt;""""), 
      COUNTA(FILTER({B201,D201"&amp;",F201,H201,J201,L201,N201,P201},{B201,D201,F201,H201,J201,L201,N201,P201}&lt;&gt;""""))
    )&lt;5,
    1,
    CHOOSE(MIN(3,COUNTIF({B201,D201,F201,H201,J201,L201,N201,P201},5)),2,3,5)
  )
)
"),"")</f>
        <v/>
      </c>
      <c r="T201" s="4" t="str">
        <f>IFERROR(__xludf.DUMMYFUNCTION("IF(
  COUNT({B201,D201,F201,H201,J201,L201})&lt;2,
  """",
  SPARKLINE( TOCOL({B201,D201,F201,H201,J201,L201}, 1) )
)
"),"")</f>
        <v/>
      </c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 t="str">
        <f>IFERROR(__xludf.DUMMYFUNCTION("IF(COUNTA(B202,D202,F202,H202,J202,L202)=0,"""", AVERAGE(FILTER({B202,D202,F202,H202,J202,L202},{B202,D202,F202,H202,J202,L202}&lt;&gt;"""")))"),"")</f>
        <v/>
      </c>
      <c r="S202" s="7" t="str">
        <f>IFERROR(__xludf.DUMMYFUNCTION("IF(
  COUNTA({C202,E202,G202,I202,K202,M202,O202,Q202})=0,"""",
  INDEX(
    FILTER(IFERROR(DATEVALUE({C202,E202,G202,I202,K202,M202,O202,Q202}),{C202,E202,G202,I202,K202,M202,O202,Q202}), {C202,E202,G202,I202,K202,M202,O202,Q202}&lt;&gt;""""),
    COUNTA(FILTE"&amp;"R({C202,E202,G202,I202,K202,M202,O202,Q202},{C202,E202,G202,I202,K202,M202,O202,Q202}&lt;&gt;""""))
  )
  +
  IF(
    INDEX(
      FILTER({B202,D202,F202,H202,J202,L202,N202,P202},{B202,D202,F202,H202,J202,L202,N202,P202}&lt;&gt;""""), 
      COUNTA(FILTER({B202,D202"&amp;",F202,H202,J202,L202,N202,P202},{B202,D202,F202,H202,J202,L202,N202,P202}&lt;&gt;""""))
    )&lt;5,
    1,
    CHOOSE(MIN(3,COUNTIF({B202,D202,F202,H202,J202,L202,N202,P202},5)),2,3,5)
  )
)
"),"")</f>
        <v/>
      </c>
      <c r="T202" s="4" t="str">
        <f>IFERROR(__xludf.DUMMYFUNCTION("IF(
  COUNT({B202,D202,F202,H202,J202,L202})&lt;2,
  """",
  SPARKLINE( TOCOL({B202,D202,F202,H202,J202,L202}, 1) )
)
"),"")</f>
        <v/>
      </c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 t="str">
        <f>IFERROR(__xludf.DUMMYFUNCTION("IF(COUNTA(B203,D203,F203,H203,J203,L203)=0,"""", AVERAGE(FILTER({B203,D203,F203,H203,J203,L203},{B203,D203,F203,H203,J203,L203}&lt;&gt;"""")))"),"")</f>
        <v/>
      </c>
      <c r="S203" s="7" t="str">
        <f>IFERROR(__xludf.DUMMYFUNCTION("IF(
  COUNTA({C203,E203,G203,I203,K203,M203,O203,Q203})=0,"""",
  INDEX(
    FILTER(IFERROR(DATEVALUE({C203,E203,G203,I203,K203,M203,O203,Q203}),{C203,E203,G203,I203,K203,M203,O203,Q203}), {C203,E203,G203,I203,K203,M203,O203,Q203}&lt;&gt;""""),
    COUNTA(FILTE"&amp;"R({C203,E203,G203,I203,K203,M203,O203,Q203},{C203,E203,G203,I203,K203,M203,O203,Q203}&lt;&gt;""""))
  )
  +
  IF(
    INDEX(
      FILTER({B203,D203,F203,H203,J203,L203,N203,P203},{B203,D203,F203,H203,J203,L203,N203,P203}&lt;&gt;""""), 
      COUNTA(FILTER({B203,D203"&amp;",F203,H203,J203,L203,N203,P203},{B203,D203,F203,H203,J203,L203,N203,P203}&lt;&gt;""""))
    )&lt;5,
    1,
    CHOOSE(MIN(3,COUNTIF({B203,D203,F203,H203,J203,L203,N203,P203},5)),2,3,5)
  )
)
"),"")</f>
        <v/>
      </c>
      <c r="T203" s="4" t="str">
        <f>IFERROR(__xludf.DUMMYFUNCTION("IF(
  COUNT({B203,D203,F203,H203,J203,L203})&lt;2,
  """",
  SPARKLINE( TOCOL({B203,D203,F203,H203,J203,L203}, 1) )
)
"),"")</f>
        <v/>
      </c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 t="str">
        <f>IFERROR(__xludf.DUMMYFUNCTION("IF(COUNTA(B204,D204,F204,H204,J204,L204)=0,"""", AVERAGE(FILTER({B204,D204,F204,H204,J204,L204},{B204,D204,F204,H204,J204,L204}&lt;&gt;"""")))"),"")</f>
        <v/>
      </c>
      <c r="S204" s="7" t="str">
        <f>IFERROR(__xludf.DUMMYFUNCTION("IF(
  COUNTA({C204,E204,G204,I204,K204,M204,O204,Q204})=0,"""",
  INDEX(
    FILTER(IFERROR(DATEVALUE({C204,E204,G204,I204,K204,M204,O204,Q204}),{C204,E204,G204,I204,K204,M204,O204,Q204}), {C204,E204,G204,I204,K204,M204,O204,Q204}&lt;&gt;""""),
    COUNTA(FILTE"&amp;"R({C204,E204,G204,I204,K204,M204,O204,Q204},{C204,E204,G204,I204,K204,M204,O204,Q204}&lt;&gt;""""))
  )
  +
  IF(
    INDEX(
      FILTER({B204,D204,F204,H204,J204,L204,N204,P204},{B204,D204,F204,H204,J204,L204,N204,P204}&lt;&gt;""""), 
      COUNTA(FILTER({B204,D204"&amp;",F204,H204,J204,L204,N204,P204},{B204,D204,F204,H204,J204,L204,N204,P204}&lt;&gt;""""))
    )&lt;5,
    1,
    CHOOSE(MIN(3,COUNTIF({B204,D204,F204,H204,J204,L204,N204,P204},5)),2,3,5)
  )
)
"),"")</f>
        <v/>
      </c>
      <c r="T204" s="4" t="str">
        <f>IFERROR(__xludf.DUMMYFUNCTION("IF(
  COUNT({B204,D204,F204,H204,J204,L204})&lt;2,
  """",
  SPARKLINE( TOCOL({B204,D204,F204,H204,J204,L204}, 1) )
)
"),"")</f>
        <v/>
      </c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 t="str">
        <f>IFERROR(__xludf.DUMMYFUNCTION("IF(COUNTA(B205,D205,F205,H205,J205,L205)=0,"""", AVERAGE(FILTER({B205,D205,F205,H205,J205,L205},{B205,D205,F205,H205,J205,L205}&lt;&gt;"""")))"),"")</f>
        <v/>
      </c>
      <c r="S205" s="7" t="str">
        <f>IFERROR(__xludf.DUMMYFUNCTION("IF(
  COUNTA({C205,E205,G205,I205,K205,M205,O205,Q205})=0,"""",
  INDEX(
    FILTER(IFERROR(DATEVALUE({C205,E205,G205,I205,K205,M205,O205,Q205}),{C205,E205,G205,I205,K205,M205,O205,Q205}), {C205,E205,G205,I205,K205,M205,O205,Q205}&lt;&gt;""""),
    COUNTA(FILTE"&amp;"R({C205,E205,G205,I205,K205,M205,O205,Q205},{C205,E205,G205,I205,K205,M205,O205,Q205}&lt;&gt;""""))
  )
  +
  IF(
    INDEX(
      FILTER({B205,D205,F205,H205,J205,L205,N205,P205},{B205,D205,F205,H205,J205,L205,N205,P205}&lt;&gt;""""), 
      COUNTA(FILTER({B205,D205"&amp;",F205,H205,J205,L205,N205,P205},{B205,D205,F205,H205,J205,L205,N205,P205}&lt;&gt;""""))
    )&lt;5,
    1,
    CHOOSE(MIN(3,COUNTIF({B205,D205,F205,H205,J205,L205,N205,P205},5)),2,3,5)
  )
)
"),"")</f>
        <v/>
      </c>
      <c r="T205" s="4" t="str">
        <f>IFERROR(__xludf.DUMMYFUNCTION("IF(
  COUNT({B205,D205,F205,H205,J205,L205})&lt;2,
  """",
  SPARKLINE( TOCOL({B205,D205,F205,H205,J205,L205}, 1) )
)
"),"")</f>
        <v/>
      </c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 t="str">
        <f>IFERROR(__xludf.DUMMYFUNCTION("IF(COUNTA(B206,D206,F206,H206,J206,L206)=0,"""", AVERAGE(FILTER({B206,D206,F206,H206,J206,L206},{B206,D206,F206,H206,J206,L206}&lt;&gt;"""")))"),"")</f>
        <v/>
      </c>
      <c r="S206" s="7" t="str">
        <f>IFERROR(__xludf.DUMMYFUNCTION("IF(
  COUNTA({C206,E206,G206,I206,K206,M206,O206,Q206})=0,"""",
  INDEX(
    FILTER(IFERROR(DATEVALUE({C206,E206,G206,I206,K206,M206,O206,Q206}),{C206,E206,G206,I206,K206,M206,O206,Q206}), {C206,E206,G206,I206,K206,M206,O206,Q206}&lt;&gt;""""),
    COUNTA(FILTE"&amp;"R({C206,E206,G206,I206,K206,M206,O206,Q206},{C206,E206,G206,I206,K206,M206,O206,Q206}&lt;&gt;""""))
  )
  +
  IF(
    INDEX(
      FILTER({B206,D206,F206,H206,J206,L206,N206,P206},{B206,D206,F206,H206,J206,L206,N206,P206}&lt;&gt;""""), 
      COUNTA(FILTER({B206,D206"&amp;",F206,H206,J206,L206,N206,P206},{B206,D206,F206,H206,J206,L206,N206,P206}&lt;&gt;""""))
    )&lt;5,
    1,
    CHOOSE(MIN(3,COUNTIF({B206,D206,F206,H206,J206,L206,N206,P206},5)),2,3,5)
  )
)
"),"")</f>
        <v/>
      </c>
      <c r="T206" s="4" t="str">
        <f>IFERROR(__xludf.DUMMYFUNCTION("IF(
  COUNT({B206,D206,F206,H206,J206,L206})&lt;2,
  """",
  SPARKLINE( TOCOL({B206,D206,F206,H206,J206,L206}, 1) )
)
"),"")</f>
        <v/>
      </c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 t="str">
        <f>IFERROR(__xludf.DUMMYFUNCTION("IF(COUNTA(B207,D207,F207,H207,J207,L207)=0,"""", AVERAGE(FILTER({B207,D207,F207,H207,J207,L207},{B207,D207,F207,H207,J207,L207}&lt;&gt;"""")))"),"")</f>
        <v/>
      </c>
      <c r="S207" s="7" t="str">
        <f>IFERROR(__xludf.DUMMYFUNCTION("IF(
  COUNTA({C207,E207,G207,I207,K207,M207,O207,Q207})=0,"""",
  INDEX(
    FILTER(IFERROR(DATEVALUE({C207,E207,G207,I207,K207,M207,O207,Q207}),{C207,E207,G207,I207,K207,M207,O207,Q207}), {C207,E207,G207,I207,K207,M207,O207,Q207}&lt;&gt;""""),
    COUNTA(FILTE"&amp;"R({C207,E207,G207,I207,K207,M207,O207,Q207},{C207,E207,G207,I207,K207,M207,O207,Q207}&lt;&gt;""""))
  )
  +
  IF(
    INDEX(
      FILTER({B207,D207,F207,H207,J207,L207,N207,P207},{B207,D207,F207,H207,J207,L207,N207,P207}&lt;&gt;""""), 
      COUNTA(FILTER({B207,D207"&amp;",F207,H207,J207,L207,N207,P207},{B207,D207,F207,H207,J207,L207,N207,P207}&lt;&gt;""""))
    )&lt;5,
    1,
    CHOOSE(MIN(3,COUNTIF({B207,D207,F207,H207,J207,L207,N207,P207},5)),2,3,5)
  )
)
"),"")</f>
        <v/>
      </c>
      <c r="T207" s="4" t="str">
        <f>IFERROR(__xludf.DUMMYFUNCTION("IF(
  COUNT({B207,D207,F207,H207,J207,L207})&lt;2,
  """",
  SPARKLINE( TOCOL({B207,D207,F207,H207,J207,L207}, 1) )
)
"),"")</f>
        <v/>
      </c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 t="str">
        <f>IFERROR(__xludf.DUMMYFUNCTION("IF(COUNTA(B208,D208,F208,H208,J208,L208)=0,"""", AVERAGE(FILTER({B208,D208,F208,H208,J208,L208},{B208,D208,F208,H208,J208,L208}&lt;&gt;"""")))"),"")</f>
        <v/>
      </c>
      <c r="S208" s="7" t="str">
        <f>IFERROR(__xludf.DUMMYFUNCTION("IF(
  COUNTA({C208,E208,G208,I208,K208,M208,O208,Q208})=0,"""",
  INDEX(
    FILTER(IFERROR(DATEVALUE({C208,E208,G208,I208,K208,M208,O208,Q208}),{C208,E208,G208,I208,K208,M208,O208,Q208}), {C208,E208,G208,I208,K208,M208,O208,Q208}&lt;&gt;""""),
    COUNTA(FILTE"&amp;"R({C208,E208,G208,I208,K208,M208,O208,Q208},{C208,E208,G208,I208,K208,M208,O208,Q208}&lt;&gt;""""))
  )
  +
  IF(
    INDEX(
      FILTER({B208,D208,F208,H208,J208,L208,N208,P208},{B208,D208,F208,H208,J208,L208,N208,P208}&lt;&gt;""""), 
      COUNTA(FILTER({B208,D208"&amp;",F208,H208,J208,L208,N208,P208},{B208,D208,F208,H208,J208,L208,N208,P208}&lt;&gt;""""))
    )&lt;5,
    1,
    CHOOSE(MIN(3,COUNTIF({B208,D208,F208,H208,J208,L208,N208,P208},5)),2,3,5)
  )
)
"),"")</f>
        <v/>
      </c>
      <c r="T208" s="4" t="str">
        <f>IFERROR(__xludf.DUMMYFUNCTION("IF(
  COUNT({B208,D208,F208,H208,J208,L208})&lt;2,
  """",
  SPARKLINE( TOCOL({B208,D208,F208,H208,J208,L208}, 1) )
)
"),"")</f>
        <v/>
      </c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 t="str">
        <f>IFERROR(__xludf.DUMMYFUNCTION("IF(COUNTA(B209,D209,F209,H209,J209,L209)=0,"""", AVERAGE(FILTER({B209,D209,F209,H209,J209,L209},{B209,D209,F209,H209,J209,L209}&lt;&gt;"""")))"),"")</f>
        <v/>
      </c>
      <c r="S209" s="7" t="str">
        <f>IFERROR(__xludf.DUMMYFUNCTION("IF(
  COUNTA({C209,E209,G209,I209,K209,M209,O209,Q209})=0,"""",
  INDEX(
    FILTER(IFERROR(DATEVALUE({C209,E209,G209,I209,K209,M209,O209,Q209}),{C209,E209,G209,I209,K209,M209,O209,Q209}), {C209,E209,G209,I209,K209,M209,O209,Q209}&lt;&gt;""""),
    COUNTA(FILTE"&amp;"R({C209,E209,G209,I209,K209,M209,O209,Q209},{C209,E209,G209,I209,K209,M209,O209,Q209}&lt;&gt;""""))
  )
  +
  IF(
    INDEX(
      FILTER({B209,D209,F209,H209,J209,L209,N209,P209},{B209,D209,F209,H209,J209,L209,N209,P209}&lt;&gt;""""), 
      COUNTA(FILTER({B209,D209"&amp;",F209,H209,J209,L209,N209,P209},{B209,D209,F209,H209,J209,L209,N209,P209}&lt;&gt;""""))
    )&lt;5,
    1,
    CHOOSE(MIN(3,COUNTIF({B209,D209,F209,H209,J209,L209,N209,P209},5)),2,3,5)
  )
)
"),"")</f>
        <v/>
      </c>
      <c r="T209" s="4" t="str">
        <f>IFERROR(__xludf.DUMMYFUNCTION("IF(
  COUNT({B209,D209,F209,H209,J209,L209})&lt;2,
  """",
  SPARKLINE( TOCOL({B209,D209,F209,H209,J209,L209}, 1) )
)
"),"")</f>
        <v/>
      </c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 t="str">
        <f>IFERROR(__xludf.DUMMYFUNCTION("IF(COUNTA(B210,D210,F210,H210,J210,L210)=0,"""", AVERAGE(FILTER({B210,D210,F210,H210,J210,L210},{B210,D210,F210,H210,J210,L210}&lt;&gt;"""")))"),"")</f>
        <v/>
      </c>
      <c r="S210" s="7" t="str">
        <f>IFERROR(__xludf.DUMMYFUNCTION("IF(
  COUNTA({C210,E210,G210,I210,K210,M210,O210,Q210})=0,"""",
  INDEX(
    FILTER(IFERROR(DATEVALUE({C210,E210,G210,I210,K210,M210,O210,Q210}),{C210,E210,G210,I210,K210,M210,O210,Q210}), {C210,E210,G210,I210,K210,M210,O210,Q210}&lt;&gt;""""),
    COUNTA(FILTE"&amp;"R({C210,E210,G210,I210,K210,M210,O210,Q210},{C210,E210,G210,I210,K210,M210,O210,Q210}&lt;&gt;""""))
  )
  +
  IF(
    INDEX(
      FILTER({B210,D210,F210,H210,J210,L210,N210,P210},{B210,D210,F210,H210,J210,L210,N210,P210}&lt;&gt;""""), 
      COUNTA(FILTER({B210,D210"&amp;",F210,H210,J210,L210,N210,P210},{B210,D210,F210,H210,J210,L210,N210,P210}&lt;&gt;""""))
    )&lt;5,
    1,
    CHOOSE(MIN(3,COUNTIF({B210,D210,F210,H210,J210,L210,N210,P210},5)),2,3,5)
  )
)
"),"")</f>
        <v/>
      </c>
      <c r="T210" s="4" t="str">
        <f>IFERROR(__xludf.DUMMYFUNCTION("IF(
  COUNT({B210,D210,F210,H210,J210,L210})&lt;2,
  """",
  SPARKLINE( TOCOL({B210,D210,F210,H210,J210,L210}, 1) )
)
"),"")</f>
        <v/>
      </c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 t="str">
        <f>IFERROR(__xludf.DUMMYFUNCTION("IF(COUNTA(B211,D211,F211,H211,J211,L211)=0,"""", AVERAGE(FILTER({B211,D211,F211,H211,J211,L211},{B211,D211,F211,H211,J211,L211}&lt;&gt;"""")))"),"")</f>
        <v/>
      </c>
      <c r="S211" s="7" t="str">
        <f>IFERROR(__xludf.DUMMYFUNCTION("IF(
  COUNTA({C211,E211,G211,I211,K211,M211,O211,Q211})=0,"""",
  INDEX(
    FILTER(IFERROR(DATEVALUE({C211,E211,G211,I211,K211,M211,O211,Q211}),{C211,E211,G211,I211,K211,M211,O211,Q211}), {C211,E211,G211,I211,K211,M211,O211,Q211}&lt;&gt;""""),
    COUNTA(FILTE"&amp;"R({C211,E211,G211,I211,K211,M211,O211,Q211},{C211,E211,G211,I211,K211,M211,O211,Q211}&lt;&gt;""""))
  )
  +
  IF(
    INDEX(
      FILTER({B211,D211,F211,H211,J211,L211,N211,P211},{B211,D211,F211,H211,J211,L211,N211,P211}&lt;&gt;""""), 
      COUNTA(FILTER({B211,D211"&amp;",F211,H211,J211,L211,N211,P211},{B211,D211,F211,H211,J211,L211,N211,P211}&lt;&gt;""""))
    )&lt;5,
    1,
    CHOOSE(MIN(3,COUNTIF({B211,D211,F211,H211,J211,L211,N211,P211},5)),2,3,5)
  )
)
"),"")</f>
        <v/>
      </c>
      <c r="T211" s="4" t="str">
        <f>IFERROR(__xludf.DUMMYFUNCTION("IF(
  COUNT({B211,D211,F211,H211,J211,L211})&lt;2,
  """",
  SPARKLINE( TOCOL({B211,D211,F211,H211,J211,L211}, 1) )
)
"),"")</f>
        <v/>
      </c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 t="str">
        <f>IFERROR(__xludf.DUMMYFUNCTION("IF(COUNTA(B212,D212,F212,H212,J212,L212)=0,"""", AVERAGE(FILTER({B212,D212,F212,H212,J212,L212},{B212,D212,F212,H212,J212,L212}&lt;&gt;"""")))"),"")</f>
        <v/>
      </c>
      <c r="S212" s="7" t="str">
        <f>IFERROR(__xludf.DUMMYFUNCTION("IF(
  COUNTA({C212,E212,G212,I212,K212,M212,O212,Q212})=0,"""",
  INDEX(
    FILTER(IFERROR(DATEVALUE({C212,E212,G212,I212,K212,M212,O212,Q212}),{C212,E212,G212,I212,K212,M212,O212,Q212}), {C212,E212,G212,I212,K212,M212,O212,Q212}&lt;&gt;""""),
    COUNTA(FILTE"&amp;"R({C212,E212,G212,I212,K212,M212,O212,Q212},{C212,E212,G212,I212,K212,M212,O212,Q212}&lt;&gt;""""))
  )
  +
  IF(
    INDEX(
      FILTER({B212,D212,F212,H212,J212,L212,N212,P212},{B212,D212,F212,H212,J212,L212,N212,P212}&lt;&gt;""""), 
      COUNTA(FILTER({B212,D212"&amp;",F212,H212,J212,L212,N212,P212},{B212,D212,F212,H212,J212,L212,N212,P212}&lt;&gt;""""))
    )&lt;5,
    1,
    CHOOSE(MIN(3,COUNTIF({B212,D212,F212,H212,J212,L212,N212,P212},5)),2,3,5)
  )
)
"),"")</f>
        <v/>
      </c>
      <c r="T212" s="4" t="str">
        <f>IFERROR(__xludf.DUMMYFUNCTION("IF(
  COUNT({B212,D212,F212,H212,J212,L212})&lt;2,
  """",
  SPARKLINE( TOCOL({B212,D212,F212,H212,J212,L212}, 1) )
)
"),"")</f>
        <v/>
      </c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 t="str">
        <f>IFERROR(__xludf.DUMMYFUNCTION("IF(COUNTA(B213,D213,F213,H213,J213,L213)=0,"""", AVERAGE(FILTER({B213,D213,F213,H213,J213,L213},{B213,D213,F213,H213,J213,L213}&lt;&gt;"""")))"),"")</f>
        <v/>
      </c>
      <c r="S213" s="7" t="str">
        <f>IFERROR(__xludf.DUMMYFUNCTION("IF(
  COUNTA({C213,E213,G213,I213,K213,M213,O213,Q213})=0,"""",
  INDEX(
    FILTER(IFERROR(DATEVALUE({C213,E213,G213,I213,K213,M213,O213,Q213}),{C213,E213,G213,I213,K213,M213,O213,Q213}), {C213,E213,G213,I213,K213,M213,O213,Q213}&lt;&gt;""""),
    COUNTA(FILTE"&amp;"R({C213,E213,G213,I213,K213,M213,O213,Q213},{C213,E213,G213,I213,K213,M213,O213,Q213}&lt;&gt;""""))
  )
  +
  IF(
    INDEX(
      FILTER({B213,D213,F213,H213,J213,L213,N213,P213},{B213,D213,F213,H213,J213,L213,N213,P213}&lt;&gt;""""), 
      COUNTA(FILTER({B213,D213"&amp;",F213,H213,J213,L213,N213,P213},{B213,D213,F213,H213,J213,L213,N213,P213}&lt;&gt;""""))
    )&lt;5,
    1,
    CHOOSE(MIN(3,COUNTIF({B213,D213,F213,H213,J213,L213,N213,P213},5)),2,3,5)
  )
)
"),"")</f>
        <v/>
      </c>
      <c r="T213" s="4" t="str">
        <f>IFERROR(__xludf.DUMMYFUNCTION("IF(
  COUNT({B213,D213,F213,H213,J213,L213})&lt;2,
  """",
  SPARKLINE( TOCOL({B213,D213,F213,H213,J213,L213}, 1) )
)
"),"")</f>
        <v/>
      </c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 t="str">
        <f>IFERROR(__xludf.DUMMYFUNCTION("IF(COUNTA(B214,D214,F214,H214,J214,L214)=0,"""", AVERAGE(FILTER({B214,D214,F214,H214,J214,L214},{B214,D214,F214,H214,J214,L214}&lt;&gt;"""")))"),"")</f>
        <v/>
      </c>
      <c r="S214" s="7" t="str">
        <f>IFERROR(__xludf.DUMMYFUNCTION("IF(
  COUNTA({C214,E214,G214,I214,K214,M214,O214,Q214})=0,"""",
  INDEX(
    FILTER(IFERROR(DATEVALUE({C214,E214,G214,I214,K214,M214,O214,Q214}),{C214,E214,G214,I214,K214,M214,O214,Q214}), {C214,E214,G214,I214,K214,M214,O214,Q214}&lt;&gt;""""),
    COUNTA(FILTE"&amp;"R({C214,E214,G214,I214,K214,M214,O214,Q214},{C214,E214,G214,I214,K214,M214,O214,Q214}&lt;&gt;""""))
  )
  +
  IF(
    INDEX(
      FILTER({B214,D214,F214,H214,J214,L214,N214,P214},{B214,D214,F214,H214,J214,L214,N214,P214}&lt;&gt;""""), 
      COUNTA(FILTER({B214,D214"&amp;",F214,H214,J214,L214,N214,P214},{B214,D214,F214,H214,J214,L214,N214,P214}&lt;&gt;""""))
    )&lt;5,
    1,
    CHOOSE(MIN(3,COUNTIF({B214,D214,F214,H214,J214,L214,N214,P214},5)),2,3,5)
  )
)
"),"")</f>
        <v/>
      </c>
      <c r="T214" s="4" t="str">
        <f>IFERROR(__xludf.DUMMYFUNCTION("IF(
  COUNT({B214,D214,F214,H214,J214,L214})&lt;2,
  """",
  SPARKLINE( TOCOL({B214,D214,F214,H214,J214,L214}, 1) )
)
"),"")</f>
        <v/>
      </c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 t="str">
        <f>IFERROR(__xludf.DUMMYFUNCTION("IF(COUNTA(B215,D215,F215,H215,J215,L215)=0,"""", AVERAGE(FILTER({B215,D215,F215,H215,J215,L215},{B215,D215,F215,H215,J215,L215}&lt;&gt;"""")))"),"")</f>
        <v/>
      </c>
      <c r="S215" s="7" t="str">
        <f>IFERROR(__xludf.DUMMYFUNCTION("IF(
  COUNTA({C215,E215,G215,I215,K215,M215,O215,Q215})=0,"""",
  INDEX(
    FILTER(IFERROR(DATEVALUE({C215,E215,G215,I215,K215,M215,O215,Q215}),{C215,E215,G215,I215,K215,M215,O215,Q215}), {C215,E215,G215,I215,K215,M215,O215,Q215}&lt;&gt;""""),
    COUNTA(FILTE"&amp;"R({C215,E215,G215,I215,K215,M215,O215,Q215},{C215,E215,G215,I215,K215,M215,O215,Q215}&lt;&gt;""""))
  )
  +
  IF(
    INDEX(
      FILTER({B215,D215,F215,H215,J215,L215,N215,P215},{B215,D215,F215,H215,J215,L215,N215,P215}&lt;&gt;""""), 
      COUNTA(FILTER({B215,D215"&amp;",F215,H215,J215,L215,N215,P215},{B215,D215,F215,H215,J215,L215,N215,P215}&lt;&gt;""""))
    )&lt;5,
    1,
    CHOOSE(MIN(3,COUNTIF({B215,D215,F215,H215,J215,L215,N215,P215},5)),2,3,5)
  )
)
"),"")</f>
        <v/>
      </c>
      <c r="T215" s="4" t="str">
        <f>IFERROR(__xludf.DUMMYFUNCTION("IF(
  COUNT({B215,D215,F215,H215,J215,L215})&lt;2,
  """",
  SPARKLINE( TOCOL({B215,D215,F215,H215,J215,L215}, 1) )
)
"),"")</f>
        <v/>
      </c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 t="str">
        <f>IFERROR(__xludf.DUMMYFUNCTION("IF(COUNTA(B216,D216,F216,H216,J216,L216)=0,"""", AVERAGE(FILTER({B216,D216,F216,H216,J216,L216},{B216,D216,F216,H216,J216,L216}&lt;&gt;"""")))"),"")</f>
        <v/>
      </c>
      <c r="S216" s="7" t="str">
        <f>IFERROR(__xludf.DUMMYFUNCTION("IF(
  COUNTA({C216,E216,G216,I216,K216,M216,O216,Q216})=0,"""",
  INDEX(
    FILTER(IFERROR(DATEVALUE({C216,E216,G216,I216,K216,M216,O216,Q216}),{C216,E216,G216,I216,K216,M216,O216,Q216}), {C216,E216,G216,I216,K216,M216,O216,Q216}&lt;&gt;""""),
    COUNTA(FILTE"&amp;"R({C216,E216,G216,I216,K216,M216,O216,Q216},{C216,E216,G216,I216,K216,M216,O216,Q216}&lt;&gt;""""))
  )
  +
  IF(
    INDEX(
      FILTER({B216,D216,F216,H216,J216,L216,N216,P216},{B216,D216,F216,H216,J216,L216,N216,P216}&lt;&gt;""""), 
      COUNTA(FILTER({B216,D216"&amp;",F216,H216,J216,L216,N216,P216},{B216,D216,F216,H216,J216,L216,N216,P216}&lt;&gt;""""))
    )&lt;5,
    1,
    CHOOSE(MIN(3,COUNTIF({B216,D216,F216,H216,J216,L216,N216,P216},5)),2,3,5)
  )
)
"),"")</f>
        <v/>
      </c>
      <c r="T216" s="4" t="str">
        <f>IFERROR(__xludf.DUMMYFUNCTION("IF(
  COUNT({B216,D216,F216,H216,J216,L216})&lt;2,
  """",
  SPARKLINE( TOCOL({B216,D216,F216,H216,J216,L216}, 1) )
)
"),"")</f>
        <v/>
      </c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 t="str">
        <f>IFERROR(__xludf.DUMMYFUNCTION("IF(COUNTA(B217,D217,F217,H217,J217,L217)=0,"""", AVERAGE(FILTER({B217,D217,F217,H217,J217,L217},{B217,D217,F217,H217,J217,L217}&lt;&gt;"""")))"),"")</f>
        <v/>
      </c>
      <c r="S217" s="7" t="str">
        <f>IFERROR(__xludf.DUMMYFUNCTION("IF(
  COUNTA({C217,E217,G217,I217,K217,M217,O217,Q217})=0,"""",
  INDEX(
    FILTER(IFERROR(DATEVALUE({C217,E217,G217,I217,K217,M217,O217,Q217}),{C217,E217,G217,I217,K217,M217,O217,Q217}), {C217,E217,G217,I217,K217,M217,O217,Q217}&lt;&gt;""""),
    COUNTA(FILTE"&amp;"R({C217,E217,G217,I217,K217,M217,O217,Q217},{C217,E217,G217,I217,K217,M217,O217,Q217}&lt;&gt;""""))
  )
  +
  IF(
    INDEX(
      FILTER({B217,D217,F217,H217,J217,L217,N217,P217},{B217,D217,F217,H217,J217,L217,N217,P217}&lt;&gt;""""), 
      COUNTA(FILTER({B217,D217"&amp;",F217,H217,J217,L217,N217,P217},{B217,D217,F217,H217,J217,L217,N217,P217}&lt;&gt;""""))
    )&lt;5,
    1,
    CHOOSE(MIN(3,COUNTIF({B217,D217,F217,H217,J217,L217,N217,P217},5)),2,3,5)
  )
)
"),"")</f>
        <v/>
      </c>
      <c r="T217" s="4" t="str">
        <f>IFERROR(__xludf.DUMMYFUNCTION("IF(
  COUNT({B217,D217,F217,H217,J217,L217})&lt;2,
  """",
  SPARKLINE( TOCOL({B217,D217,F217,H217,J217,L217}, 1) )
)
"),"")</f>
        <v/>
      </c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 t="str">
        <f>IFERROR(__xludf.DUMMYFUNCTION("IF(COUNTA(B218,D218,F218,H218,J218,L218)=0,"""", AVERAGE(FILTER({B218,D218,F218,H218,J218,L218},{B218,D218,F218,H218,J218,L218}&lt;&gt;"""")))"),"")</f>
        <v/>
      </c>
      <c r="S218" s="7" t="str">
        <f>IFERROR(__xludf.DUMMYFUNCTION("IF(
  COUNTA({C218,E218,G218,I218,K218,M218,O218,Q218})=0,"""",
  INDEX(
    FILTER(IFERROR(DATEVALUE({C218,E218,G218,I218,K218,M218,O218,Q218}),{C218,E218,G218,I218,K218,M218,O218,Q218}), {C218,E218,G218,I218,K218,M218,O218,Q218}&lt;&gt;""""),
    COUNTA(FILTE"&amp;"R({C218,E218,G218,I218,K218,M218,O218,Q218},{C218,E218,G218,I218,K218,M218,O218,Q218}&lt;&gt;""""))
  )
  +
  IF(
    INDEX(
      FILTER({B218,D218,F218,H218,J218,L218,N218,P218},{B218,D218,F218,H218,J218,L218,N218,P218}&lt;&gt;""""), 
      COUNTA(FILTER({B218,D218"&amp;",F218,H218,J218,L218,N218,P218},{B218,D218,F218,H218,J218,L218,N218,P218}&lt;&gt;""""))
    )&lt;5,
    1,
    CHOOSE(MIN(3,COUNTIF({B218,D218,F218,H218,J218,L218,N218,P218},5)),2,3,5)
  )
)
"),"")</f>
        <v/>
      </c>
      <c r="T218" s="4" t="str">
        <f>IFERROR(__xludf.DUMMYFUNCTION("IF(
  COUNT({B218,D218,F218,H218,J218,L218})&lt;2,
  """",
  SPARKLINE( TOCOL({B218,D218,F218,H218,J218,L218}, 1) )
)
"),"")</f>
        <v/>
      </c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 t="str">
        <f>IFERROR(__xludf.DUMMYFUNCTION("IF(COUNTA(B219,D219,F219,H219,J219,L219)=0,"""", AVERAGE(FILTER({B219,D219,F219,H219,J219,L219},{B219,D219,F219,H219,J219,L219}&lt;&gt;"""")))"),"")</f>
        <v/>
      </c>
      <c r="S219" s="7" t="str">
        <f>IFERROR(__xludf.DUMMYFUNCTION("IF(
  COUNTA({C219,E219,G219,I219,K219,M219,O219,Q219})=0,"""",
  INDEX(
    FILTER(IFERROR(DATEVALUE({C219,E219,G219,I219,K219,M219,O219,Q219}),{C219,E219,G219,I219,K219,M219,O219,Q219}), {C219,E219,G219,I219,K219,M219,O219,Q219}&lt;&gt;""""),
    COUNTA(FILTE"&amp;"R({C219,E219,G219,I219,K219,M219,O219,Q219},{C219,E219,G219,I219,K219,M219,O219,Q219}&lt;&gt;""""))
  )
  +
  IF(
    INDEX(
      FILTER({B219,D219,F219,H219,J219,L219,N219,P219},{B219,D219,F219,H219,J219,L219,N219,P219}&lt;&gt;""""), 
      COUNTA(FILTER({B219,D219"&amp;",F219,H219,J219,L219,N219,P219},{B219,D219,F219,H219,J219,L219,N219,P219}&lt;&gt;""""))
    )&lt;5,
    1,
    CHOOSE(MIN(3,COUNTIF({B219,D219,F219,H219,J219,L219,N219,P219},5)),2,3,5)
  )
)
"),"")</f>
        <v/>
      </c>
      <c r="T219" s="4" t="str">
        <f>IFERROR(__xludf.DUMMYFUNCTION("IF(
  COUNT({B219,D219,F219,H219,J219,L219})&lt;2,
  """",
  SPARKLINE( TOCOL({B219,D219,F219,H219,J219,L219}, 1) )
)
"),"")</f>
        <v/>
      </c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 t="str">
        <f>IFERROR(__xludf.DUMMYFUNCTION("IF(COUNTA(B220,D220,F220,H220,J220,L220)=0,"""", AVERAGE(FILTER({B220,D220,F220,H220,J220,L220},{B220,D220,F220,H220,J220,L220}&lt;&gt;"""")))"),"")</f>
        <v/>
      </c>
      <c r="S220" s="7" t="str">
        <f>IFERROR(__xludf.DUMMYFUNCTION("IF(
  COUNTA({C220,E220,G220,I220,K220,M220,O220,Q220})=0,"""",
  INDEX(
    FILTER(IFERROR(DATEVALUE({C220,E220,G220,I220,K220,M220,O220,Q220}),{C220,E220,G220,I220,K220,M220,O220,Q220}), {C220,E220,G220,I220,K220,M220,O220,Q220}&lt;&gt;""""),
    COUNTA(FILTE"&amp;"R({C220,E220,G220,I220,K220,M220,O220,Q220},{C220,E220,G220,I220,K220,M220,O220,Q220}&lt;&gt;""""))
  )
  +
  IF(
    INDEX(
      FILTER({B220,D220,F220,H220,J220,L220,N220,P220},{B220,D220,F220,H220,J220,L220,N220,P220}&lt;&gt;""""), 
      COUNTA(FILTER({B220,D220"&amp;",F220,H220,J220,L220,N220,P220},{B220,D220,F220,H220,J220,L220,N220,P220}&lt;&gt;""""))
    )&lt;5,
    1,
    CHOOSE(MIN(3,COUNTIF({B220,D220,F220,H220,J220,L220,N220,P220},5)),2,3,5)
  )
)
"),"")</f>
        <v/>
      </c>
      <c r="T220" s="4" t="str">
        <f>IFERROR(__xludf.DUMMYFUNCTION("IF(
  COUNT({B220,D220,F220,H220,J220,L220})&lt;2,
  """",
  SPARKLINE( TOCOL({B220,D220,F220,H220,J220,L220}, 1) )
)
"),"")</f>
        <v/>
      </c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 t="str">
        <f>IFERROR(__xludf.DUMMYFUNCTION("IF(COUNTA(B221,D221,F221,H221,J221,L221)=0,"""", AVERAGE(FILTER({B221,D221,F221,H221,J221,L221},{B221,D221,F221,H221,J221,L221}&lt;&gt;"""")))"),"")</f>
        <v/>
      </c>
      <c r="S221" s="7" t="str">
        <f>IFERROR(__xludf.DUMMYFUNCTION("IF(
  COUNTA({C221,E221,G221,I221,K221,M221,O221,Q221})=0,"""",
  INDEX(
    FILTER(IFERROR(DATEVALUE({C221,E221,G221,I221,K221,M221,O221,Q221}),{C221,E221,G221,I221,K221,M221,O221,Q221}), {C221,E221,G221,I221,K221,M221,O221,Q221}&lt;&gt;""""),
    COUNTA(FILTE"&amp;"R({C221,E221,G221,I221,K221,M221,O221,Q221},{C221,E221,G221,I221,K221,M221,O221,Q221}&lt;&gt;""""))
  )
  +
  IF(
    INDEX(
      FILTER({B221,D221,F221,H221,J221,L221,N221,P221},{B221,D221,F221,H221,J221,L221,N221,P221}&lt;&gt;""""), 
      COUNTA(FILTER({B221,D221"&amp;",F221,H221,J221,L221,N221,P221},{B221,D221,F221,H221,J221,L221,N221,P221}&lt;&gt;""""))
    )&lt;5,
    1,
    CHOOSE(MIN(3,COUNTIF({B221,D221,F221,H221,J221,L221,N221,P221},5)),2,3,5)
  )
)
"),"")</f>
        <v/>
      </c>
      <c r="T221" s="4" t="str">
        <f>IFERROR(__xludf.DUMMYFUNCTION("IF(
  COUNT({B221,D221,F221,H221,J221,L221})&lt;2,
  """",
  SPARKLINE( TOCOL({B221,D221,F221,H221,J221,L221}, 1) )
)
"),"")</f>
        <v/>
      </c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 t="str">
        <f>IFERROR(__xludf.DUMMYFUNCTION("IF(COUNTA(B222,D222,F222,H222,J222,L222)=0,"""", AVERAGE(FILTER({B222,D222,F222,H222,J222,L222},{B222,D222,F222,H222,J222,L222}&lt;&gt;"""")))"),"")</f>
        <v/>
      </c>
      <c r="S222" s="7" t="str">
        <f>IFERROR(__xludf.DUMMYFUNCTION("IF(
  COUNTA({C222,E222,G222,I222,K222,M222,O222,Q222})=0,"""",
  INDEX(
    FILTER(IFERROR(DATEVALUE({C222,E222,G222,I222,K222,M222,O222,Q222}),{C222,E222,G222,I222,K222,M222,O222,Q222}), {C222,E222,G222,I222,K222,M222,O222,Q222}&lt;&gt;""""),
    COUNTA(FILTE"&amp;"R({C222,E222,G222,I222,K222,M222,O222,Q222},{C222,E222,G222,I222,K222,M222,O222,Q222}&lt;&gt;""""))
  )
  +
  IF(
    INDEX(
      FILTER({B222,D222,F222,H222,J222,L222,N222,P222},{B222,D222,F222,H222,J222,L222,N222,P222}&lt;&gt;""""), 
      COUNTA(FILTER({B222,D222"&amp;",F222,H222,J222,L222,N222,P222},{B222,D222,F222,H222,J222,L222,N222,P222}&lt;&gt;""""))
    )&lt;5,
    1,
    CHOOSE(MIN(3,COUNTIF({B222,D222,F222,H222,J222,L222,N222,P222},5)),2,3,5)
  )
)
"),"")</f>
        <v/>
      </c>
      <c r="T222" s="4" t="str">
        <f>IFERROR(__xludf.DUMMYFUNCTION("IF(
  COUNT({B222,D222,F222,H222,J222,L222})&lt;2,
  """",
  SPARKLINE( TOCOL({B222,D222,F222,H222,J222,L222}, 1) )
)
"),"")</f>
        <v/>
      </c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 t="str">
        <f>IFERROR(__xludf.DUMMYFUNCTION("IF(COUNTA(B223,D223,F223,H223,J223,L223)=0,"""", AVERAGE(FILTER({B223,D223,F223,H223,J223,L223},{B223,D223,F223,H223,J223,L223}&lt;&gt;"""")))"),"")</f>
        <v/>
      </c>
      <c r="S223" s="7" t="str">
        <f>IFERROR(__xludf.DUMMYFUNCTION("IF(
  COUNTA({C223,E223,G223,I223,K223,M223,O223,Q223})=0,"""",
  INDEX(
    FILTER(IFERROR(DATEVALUE({C223,E223,G223,I223,K223,M223,O223,Q223}),{C223,E223,G223,I223,K223,M223,O223,Q223}), {C223,E223,G223,I223,K223,M223,O223,Q223}&lt;&gt;""""),
    COUNTA(FILTE"&amp;"R({C223,E223,G223,I223,K223,M223,O223,Q223},{C223,E223,G223,I223,K223,M223,O223,Q223}&lt;&gt;""""))
  )
  +
  IF(
    INDEX(
      FILTER({B223,D223,F223,H223,J223,L223,N223,P223},{B223,D223,F223,H223,J223,L223,N223,P223}&lt;&gt;""""), 
      COUNTA(FILTER({B223,D223"&amp;",F223,H223,J223,L223,N223,P223},{B223,D223,F223,H223,J223,L223,N223,P223}&lt;&gt;""""))
    )&lt;5,
    1,
    CHOOSE(MIN(3,COUNTIF({B223,D223,F223,H223,J223,L223,N223,P223},5)),2,3,5)
  )
)
"),"")</f>
        <v/>
      </c>
      <c r="T223" s="4" t="str">
        <f>IFERROR(__xludf.DUMMYFUNCTION("IF(
  COUNT({B223,D223,F223,H223,J223,L223})&lt;2,
  """",
  SPARKLINE( TOCOL({B223,D223,F223,H223,J223,L223}, 1) )
)
"),"")</f>
        <v/>
      </c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 t="str">
        <f>IFERROR(__xludf.DUMMYFUNCTION("IF(COUNTA(B224,D224,F224,H224,J224,L224)=0,"""", AVERAGE(FILTER({B224,D224,F224,H224,J224,L224},{B224,D224,F224,H224,J224,L224}&lt;&gt;"""")))"),"")</f>
        <v/>
      </c>
      <c r="S224" s="7" t="str">
        <f>IFERROR(__xludf.DUMMYFUNCTION("IF(
  COUNTA({C224,E224,G224,I224,K224,M224,O224,Q224})=0,"""",
  INDEX(
    FILTER(IFERROR(DATEVALUE({C224,E224,G224,I224,K224,M224,O224,Q224}),{C224,E224,G224,I224,K224,M224,O224,Q224}), {C224,E224,G224,I224,K224,M224,O224,Q224}&lt;&gt;""""),
    COUNTA(FILTE"&amp;"R({C224,E224,G224,I224,K224,M224,O224,Q224},{C224,E224,G224,I224,K224,M224,O224,Q224}&lt;&gt;""""))
  )
  +
  IF(
    INDEX(
      FILTER({B224,D224,F224,H224,J224,L224,N224,P224},{B224,D224,F224,H224,J224,L224,N224,P224}&lt;&gt;""""), 
      COUNTA(FILTER({B224,D224"&amp;",F224,H224,J224,L224,N224,P224},{B224,D224,F224,H224,J224,L224,N224,P224}&lt;&gt;""""))
    )&lt;5,
    1,
    CHOOSE(MIN(3,COUNTIF({B224,D224,F224,H224,J224,L224,N224,P224},5)),2,3,5)
  )
)
"),"")</f>
        <v/>
      </c>
      <c r="T224" s="4" t="str">
        <f>IFERROR(__xludf.DUMMYFUNCTION("IF(
  COUNT({B224,D224,F224,H224,J224,L224})&lt;2,
  """",
  SPARKLINE( TOCOL({B224,D224,F224,H224,J224,L224}, 1) )
)
"),"")</f>
        <v/>
      </c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 t="str">
        <f>IFERROR(__xludf.DUMMYFUNCTION("IF(COUNTA(B225,D225,F225,H225,J225,L225)=0,"""", AVERAGE(FILTER({B225,D225,F225,H225,J225,L225},{B225,D225,F225,H225,J225,L225}&lt;&gt;"""")))"),"")</f>
        <v/>
      </c>
      <c r="S225" s="7" t="str">
        <f>IFERROR(__xludf.DUMMYFUNCTION("IF(
  COUNTA({C225,E225,G225,I225,K225,M225,O225,Q225})=0,"""",
  INDEX(
    FILTER(IFERROR(DATEVALUE({C225,E225,G225,I225,K225,M225,O225,Q225}),{C225,E225,G225,I225,K225,M225,O225,Q225}), {C225,E225,G225,I225,K225,M225,O225,Q225}&lt;&gt;""""),
    COUNTA(FILTE"&amp;"R({C225,E225,G225,I225,K225,M225,O225,Q225},{C225,E225,G225,I225,K225,M225,O225,Q225}&lt;&gt;""""))
  )
  +
  IF(
    INDEX(
      FILTER({B225,D225,F225,H225,J225,L225,N225,P225},{B225,D225,F225,H225,J225,L225,N225,P225}&lt;&gt;""""), 
      COUNTA(FILTER({B225,D225"&amp;",F225,H225,J225,L225,N225,P225},{B225,D225,F225,H225,J225,L225,N225,P225}&lt;&gt;""""))
    )&lt;5,
    1,
    CHOOSE(MIN(3,COUNTIF({B225,D225,F225,H225,J225,L225,N225,P225},5)),2,3,5)
  )
)
"),"")</f>
        <v/>
      </c>
      <c r="T225" s="4" t="str">
        <f>IFERROR(__xludf.DUMMYFUNCTION("IF(
  COUNT({B225,D225,F225,H225,J225,L225})&lt;2,
  """",
  SPARKLINE( TOCOL({B225,D225,F225,H225,J225,L225}, 1) )
)
"),"")</f>
        <v/>
      </c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 t="str">
        <f>IFERROR(__xludf.DUMMYFUNCTION("IF(COUNTA(B226,D226,F226,H226,J226,L226)=0,"""", AVERAGE(FILTER({B226,D226,F226,H226,J226,L226},{B226,D226,F226,H226,J226,L226}&lt;&gt;"""")))"),"")</f>
        <v/>
      </c>
      <c r="S226" s="7" t="str">
        <f>IFERROR(__xludf.DUMMYFUNCTION("IF(
  COUNTA({C226,E226,G226,I226,K226,M226,O226,Q226})=0,"""",
  INDEX(
    FILTER(IFERROR(DATEVALUE({C226,E226,G226,I226,K226,M226,O226,Q226}),{C226,E226,G226,I226,K226,M226,O226,Q226}), {C226,E226,G226,I226,K226,M226,O226,Q226}&lt;&gt;""""),
    COUNTA(FILTE"&amp;"R({C226,E226,G226,I226,K226,M226,O226,Q226},{C226,E226,G226,I226,K226,M226,O226,Q226}&lt;&gt;""""))
  )
  +
  IF(
    INDEX(
      FILTER({B226,D226,F226,H226,J226,L226,N226,P226},{B226,D226,F226,H226,J226,L226,N226,P226}&lt;&gt;""""), 
      COUNTA(FILTER({B226,D226"&amp;",F226,H226,J226,L226,N226,P226},{B226,D226,F226,H226,J226,L226,N226,P226}&lt;&gt;""""))
    )&lt;5,
    1,
    CHOOSE(MIN(3,COUNTIF({B226,D226,F226,H226,J226,L226,N226,P226},5)),2,3,5)
  )
)
"),"")</f>
        <v/>
      </c>
      <c r="T226" s="4" t="str">
        <f>IFERROR(__xludf.DUMMYFUNCTION("IF(
  COUNT({B226,D226,F226,H226,J226,L226})&lt;2,
  """",
  SPARKLINE( TOCOL({B226,D226,F226,H226,J226,L226}, 1) )
)
"),"")</f>
        <v/>
      </c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 t="str">
        <f>IFERROR(__xludf.DUMMYFUNCTION("IF(COUNTA(B227,D227,F227,H227,J227,L227)=0,"""", AVERAGE(FILTER({B227,D227,F227,H227,J227,L227},{B227,D227,F227,H227,J227,L227}&lt;&gt;"""")))"),"")</f>
        <v/>
      </c>
      <c r="S227" s="7" t="str">
        <f>IFERROR(__xludf.DUMMYFUNCTION("IF(
  COUNTA({C227,E227,G227,I227,K227,M227,O227,Q227})=0,"""",
  INDEX(
    FILTER(IFERROR(DATEVALUE({C227,E227,G227,I227,K227,M227,O227,Q227}),{C227,E227,G227,I227,K227,M227,O227,Q227}), {C227,E227,G227,I227,K227,M227,O227,Q227}&lt;&gt;""""),
    COUNTA(FILTE"&amp;"R({C227,E227,G227,I227,K227,M227,O227,Q227},{C227,E227,G227,I227,K227,M227,O227,Q227}&lt;&gt;""""))
  )
  +
  IF(
    INDEX(
      FILTER({B227,D227,F227,H227,J227,L227,N227,P227},{B227,D227,F227,H227,J227,L227,N227,P227}&lt;&gt;""""), 
      COUNTA(FILTER({B227,D227"&amp;",F227,H227,J227,L227,N227,P227},{B227,D227,F227,H227,J227,L227,N227,P227}&lt;&gt;""""))
    )&lt;5,
    1,
    CHOOSE(MIN(3,COUNTIF({B227,D227,F227,H227,J227,L227,N227,P227},5)),2,3,5)
  )
)
"),"")</f>
        <v/>
      </c>
      <c r="T227" s="4" t="str">
        <f>IFERROR(__xludf.DUMMYFUNCTION("IF(
  COUNT({B227,D227,F227,H227,J227,L227})&lt;2,
  """",
  SPARKLINE( TOCOL({B227,D227,F227,H227,J227,L227}, 1) )
)
"),"")</f>
        <v/>
      </c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 t="str">
        <f>IFERROR(__xludf.DUMMYFUNCTION("IF(COUNTA(B228,D228,F228,H228,J228,L228)=0,"""", AVERAGE(FILTER({B228,D228,F228,H228,J228,L228},{B228,D228,F228,H228,J228,L228}&lt;&gt;"""")))"),"")</f>
        <v/>
      </c>
      <c r="S228" s="7" t="str">
        <f>IFERROR(__xludf.DUMMYFUNCTION("IF(
  COUNTA({C228,E228,G228,I228,K228,M228,O228,Q228})=0,"""",
  INDEX(
    FILTER(IFERROR(DATEVALUE({C228,E228,G228,I228,K228,M228,O228,Q228}),{C228,E228,G228,I228,K228,M228,O228,Q228}), {C228,E228,G228,I228,K228,M228,O228,Q228}&lt;&gt;""""),
    COUNTA(FILTE"&amp;"R({C228,E228,G228,I228,K228,M228,O228,Q228},{C228,E228,G228,I228,K228,M228,O228,Q228}&lt;&gt;""""))
  )
  +
  IF(
    INDEX(
      FILTER({B228,D228,F228,H228,J228,L228,N228,P228},{B228,D228,F228,H228,J228,L228,N228,P228}&lt;&gt;""""), 
      COUNTA(FILTER({B228,D228"&amp;",F228,H228,J228,L228,N228,P228},{B228,D228,F228,H228,J228,L228,N228,P228}&lt;&gt;""""))
    )&lt;5,
    1,
    CHOOSE(MIN(3,COUNTIF({B228,D228,F228,H228,J228,L228,N228,P228},5)),2,3,5)
  )
)
"),"")</f>
        <v/>
      </c>
      <c r="T228" s="4" t="str">
        <f>IFERROR(__xludf.DUMMYFUNCTION("IF(
  COUNT({B228,D228,F228,H228,J228,L228})&lt;2,
  """",
  SPARKLINE( TOCOL({B228,D228,F228,H228,J228,L228}, 1) )
)
"),"")</f>
        <v/>
      </c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 t="str">
        <f>IFERROR(__xludf.DUMMYFUNCTION("IF(COUNTA(B229,D229,F229,H229,J229,L229)=0,"""", AVERAGE(FILTER({B229,D229,F229,H229,J229,L229},{B229,D229,F229,H229,J229,L229}&lt;&gt;"""")))"),"")</f>
        <v/>
      </c>
      <c r="S229" s="7" t="str">
        <f>IFERROR(__xludf.DUMMYFUNCTION("IF(
  COUNTA({C229,E229,G229,I229,K229,M229,O229,Q229})=0,"""",
  INDEX(
    FILTER(IFERROR(DATEVALUE({C229,E229,G229,I229,K229,M229,O229,Q229}),{C229,E229,G229,I229,K229,M229,O229,Q229}), {C229,E229,G229,I229,K229,M229,O229,Q229}&lt;&gt;""""),
    COUNTA(FILTE"&amp;"R({C229,E229,G229,I229,K229,M229,O229,Q229},{C229,E229,G229,I229,K229,M229,O229,Q229}&lt;&gt;""""))
  )
  +
  IF(
    INDEX(
      FILTER({B229,D229,F229,H229,J229,L229,N229,P229},{B229,D229,F229,H229,J229,L229,N229,P229}&lt;&gt;""""), 
      COUNTA(FILTER({B229,D229"&amp;",F229,H229,J229,L229,N229,P229},{B229,D229,F229,H229,J229,L229,N229,P229}&lt;&gt;""""))
    )&lt;5,
    1,
    CHOOSE(MIN(3,COUNTIF({B229,D229,F229,H229,J229,L229,N229,P229},5)),2,3,5)
  )
)
"),"")</f>
        <v/>
      </c>
      <c r="T229" s="4" t="str">
        <f>IFERROR(__xludf.DUMMYFUNCTION("IF(
  COUNT({B229,D229,F229,H229,J229,L229})&lt;2,
  """",
  SPARKLINE( TOCOL({B229,D229,F229,H229,J229,L229}, 1) )
)
"),"")</f>
        <v/>
      </c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 t="str">
        <f>IFERROR(__xludf.DUMMYFUNCTION("IF(COUNTA(B230,D230,F230,H230,J230,L230)=0,"""", AVERAGE(FILTER({B230,D230,F230,H230,J230,L230},{B230,D230,F230,H230,J230,L230}&lt;&gt;"""")))"),"")</f>
        <v/>
      </c>
      <c r="S230" s="7" t="str">
        <f>IFERROR(__xludf.DUMMYFUNCTION("IF(
  COUNTA({C230,E230,G230,I230,K230,M230,O230,Q230})=0,"""",
  INDEX(
    FILTER(IFERROR(DATEVALUE({C230,E230,G230,I230,K230,M230,O230,Q230}),{C230,E230,G230,I230,K230,M230,O230,Q230}), {C230,E230,G230,I230,K230,M230,O230,Q230}&lt;&gt;""""),
    COUNTA(FILTE"&amp;"R({C230,E230,G230,I230,K230,M230,O230,Q230},{C230,E230,G230,I230,K230,M230,O230,Q230}&lt;&gt;""""))
  )
  +
  IF(
    INDEX(
      FILTER({B230,D230,F230,H230,J230,L230,N230,P230},{B230,D230,F230,H230,J230,L230,N230,P230}&lt;&gt;""""), 
      COUNTA(FILTER({B230,D230"&amp;",F230,H230,J230,L230,N230,P230},{B230,D230,F230,H230,J230,L230,N230,P230}&lt;&gt;""""))
    )&lt;5,
    1,
    CHOOSE(MIN(3,COUNTIF({B230,D230,F230,H230,J230,L230,N230,P230},5)),2,3,5)
  )
)
"),"")</f>
        <v/>
      </c>
      <c r="T230" s="4" t="str">
        <f>IFERROR(__xludf.DUMMYFUNCTION("IF(
  COUNT({B230,D230,F230,H230,J230,L230})&lt;2,
  """",
  SPARKLINE( TOCOL({B230,D230,F230,H230,J230,L230}, 1) )
)
"),"")</f>
        <v/>
      </c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 t="str">
        <f>IFERROR(__xludf.DUMMYFUNCTION("IF(COUNTA(B231,D231,F231,H231,J231,L231)=0,"""", AVERAGE(FILTER({B231,D231,F231,H231,J231,L231},{B231,D231,F231,H231,J231,L231}&lt;&gt;"""")))"),"")</f>
        <v/>
      </c>
      <c r="S231" s="7" t="str">
        <f>IFERROR(__xludf.DUMMYFUNCTION("IF(
  COUNTA({C231,E231,G231,I231,K231,M231,O231,Q231})=0,"""",
  INDEX(
    FILTER(IFERROR(DATEVALUE({C231,E231,G231,I231,K231,M231,O231,Q231}),{C231,E231,G231,I231,K231,M231,O231,Q231}), {C231,E231,G231,I231,K231,M231,O231,Q231}&lt;&gt;""""),
    COUNTA(FILTE"&amp;"R({C231,E231,G231,I231,K231,M231,O231,Q231},{C231,E231,G231,I231,K231,M231,O231,Q231}&lt;&gt;""""))
  )
  +
  IF(
    INDEX(
      FILTER({B231,D231,F231,H231,J231,L231,N231,P231},{B231,D231,F231,H231,J231,L231,N231,P231}&lt;&gt;""""), 
      COUNTA(FILTER({B231,D231"&amp;",F231,H231,J231,L231,N231,P231},{B231,D231,F231,H231,J231,L231,N231,P231}&lt;&gt;""""))
    )&lt;5,
    1,
    CHOOSE(MIN(3,COUNTIF({B231,D231,F231,H231,J231,L231,N231,P231},5)),2,3,5)
  )
)
"),"")</f>
        <v/>
      </c>
      <c r="T231" s="4" t="str">
        <f>IFERROR(__xludf.DUMMYFUNCTION("IF(
  COUNT({B231,D231,F231,H231,J231,L231})&lt;2,
  """",
  SPARKLINE( TOCOL({B231,D231,F231,H231,J231,L231}, 1) )
)
"),"")</f>
        <v/>
      </c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 t="str">
        <f>IFERROR(__xludf.DUMMYFUNCTION("IF(COUNTA(B232,D232,F232,H232,J232,L232)=0,"""", AVERAGE(FILTER({B232,D232,F232,H232,J232,L232},{B232,D232,F232,H232,J232,L232}&lt;&gt;"""")))"),"")</f>
        <v/>
      </c>
      <c r="S232" s="7" t="str">
        <f>IFERROR(__xludf.DUMMYFUNCTION("IF(
  COUNTA({C232,E232,G232,I232,K232,M232,O232,Q232})=0,"""",
  INDEX(
    FILTER(IFERROR(DATEVALUE({C232,E232,G232,I232,K232,M232,O232,Q232}),{C232,E232,G232,I232,K232,M232,O232,Q232}), {C232,E232,G232,I232,K232,M232,O232,Q232}&lt;&gt;""""),
    COUNTA(FILTE"&amp;"R({C232,E232,G232,I232,K232,M232,O232,Q232},{C232,E232,G232,I232,K232,M232,O232,Q232}&lt;&gt;""""))
  )
  +
  IF(
    INDEX(
      FILTER({B232,D232,F232,H232,J232,L232,N232,P232},{B232,D232,F232,H232,J232,L232,N232,P232}&lt;&gt;""""), 
      COUNTA(FILTER({B232,D232"&amp;",F232,H232,J232,L232,N232,P232},{B232,D232,F232,H232,J232,L232,N232,P232}&lt;&gt;""""))
    )&lt;5,
    1,
    CHOOSE(MIN(3,COUNTIF({B232,D232,F232,H232,J232,L232,N232,P232},5)),2,3,5)
  )
)
"),"")</f>
        <v/>
      </c>
      <c r="T232" s="4" t="str">
        <f>IFERROR(__xludf.DUMMYFUNCTION("IF(
  COUNT({B232,D232,F232,H232,J232,L232})&lt;2,
  """",
  SPARKLINE( TOCOL({B232,D232,F232,H232,J232,L232}, 1) )
)
"),"")</f>
        <v/>
      </c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 t="str">
        <f>IFERROR(__xludf.DUMMYFUNCTION("IF(COUNTA(B233,D233,F233,H233,J233,L233)=0,"""", AVERAGE(FILTER({B233,D233,F233,H233,J233,L233},{B233,D233,F233,H233,J233,L233}&lt;&gt;"""")))"),"")</f>
        <v/>
      </c>
      <c r="S233" s="7" t="str">
        <f>IFERROR(__xludf.DUMMYFUNCTION("IF(
  COUNTA({C233,E233,G233,I233,K233,M233,O233,Q233})=0,"""",
  INDEX(
    FILTER(IFERROR(DATEVALUE({C233,E233,G233,I233,K233,M233,O233,Q233}),{C233,E233,G233,I233,K233,M233,O233,Q233}), {C233,E233,G233,I233,K233,M233,O233,Q233}&lt;&gt;""""),
    COUNTA(FILTE"&amp;"R({C233,E233,G233,I233,K233,M233,O233,Q233},{C233,E233,G233,I233,K233,M233,O233,Q233}&lt;&gt;""""))
  )
  +
  IF(
    INDEX(
      FILTER({B233,D233,F233,H233,J233,L233,N233,P233},{B233,D233,F233,H233,J233,L233,N233,P233}&lt;&gt;""""), 
      COUNTA(FILTER({B233,D233"&amp;",F233,H233,J233,L233,N233,P233},{B233,D233,F233,H233,J233,L233,N233,P233}&lt;&gt;""""))
    )&lt;5,
    1,
    CHOOSE(MIN(3,COUNTIF({B233,D233,F233,H233,J233,L233,N233,P233},5)),2,3,5)
  )
)
"),"")</f>
        <v/>
      </c>
      <c r="T233" s="4" t="str">
        <f>IFERROR(__xludf.DUMMYFUNCTION("IF(
  COUNT({B233,D233,F233,H233,J233,L233})&lt;2,
  """",
  SPARKLINE( TOCOL({B233,D233,F233,H233,J233,L233}, 1) )
)
"),"")</f>
        <v/>
      </c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 t="str">
        <f>IFERROR(__xludf.DUMMYFUNCTION("IF(COUNTA(B234,D234,F234,H234,J234,L234)=0,"""", AVERAGE(FILTER({B234,D234,F234,H234,J234,L234},{B234,D234,F234,H234,J234,L234}&lt;&gt;"""")))"),"")</f>
        <v/>
      </c>
      <c r="S234" s="7" t="str">
        <f>IFERROR(__xludf.DUMMYFUNCTION("IF(
  COUNTA({C234,E234,G234,I234,K234,M234,O234,Q234})=0,"""",
  INDEX(
    FILTER(IFERROR(DATEVALUE({C234,E234,G234,I234,K234,M234,O234,Q234}),{C234,E234,G234,I234,K234,M234,O234,Q234}), {C234,E234,G234,I234,K234,M234,O234,Q234}&lt;&gt;""""),
    COUNTA(FILTE"&amp;"R({C234,E234,G234,I234,K234,M234,O234,Q234},{C234,E234,G234,I234,K234,M234,O234,Q234}&lt;&gt;""""))
  )
  +
  IF(
    INDEX(
      FILTER({B234,D234,F234,H234,J234,L234,N234,P234},{B234,D234,F234,H234,J234,L234,N234,P234}&lt;&gt;""""), 
      COUNTA(FILTER({B234,D234"&amp;",F234,H234,J234,L234,N234,P234},{B234,D234,F234,H234,J234,L234,N234,P234}&lt;&gt;""""))
    )&lt;5,
    1,
    CHOOSE(MIN(3,COUNTIF({B234,D234,F234,H234,J234,L234,N234,P234},5)),2,3,5)
  )
)
"),"")</f>
        <v/>
      </c>
      <c r="T234" s="4" t="str">
        <f>IFERROR(__xludf.DUMMYFUNCTION("IF(
  COUNT({B234,D234,F234,H234,J234,L234})&lt;2,
  """",
  SPARKLINE( TOCOL({B234,D234,F234,H234,J234,L234}, 1) )
)
"),"")</f>
        <v/>
      </c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 t="str">
        <f>IFERROR(__xludf.DUMMYFUNCTION("IF(COUNTA(B235,D235,F235,H235,J235,L235)=0,"""", AVERAGE(FILTER({B235,D235,F235,H235,J235,L235},{B235,D235,F235,H235,J235,L235}&lt;&gt;"""")))"),"")</f>
        <v/>
      </c>
      <c r="S235" s="7" t="str">
        <f>IFERROR(__xludf.DUMMYFUNCTION("IF(
  COUNTA({C235,E235,G235,I235,K235,M235,O235,Q235})=0,"""",
  INDEX(
    FILTER(IFERROR(DATEVALUE({C235,E235,G235,I235,K235,M235,O235,Q235}),{C235,E235,G235,I235,K235,M235,O235,Q235}), {C235,E235,G235,I235,K235,M235,O235,Q235}&lt;&gt;""""),
    COUNTA(FILTE"&amp;"R({C235,E235,G235,I235,K235,M235,O235,Q235},{C235,E235,G235,I235,K235,M235,O235,Q235}&lt;&gt;""""))
  )
  +
  IF(
    INDEX(
      FILTER({B235,D235,F235,H235,J235,L235,N235,P235},{B235,D235,F235,H235,J235,L235,N235,P235}&lt;&gt;""""), 
      COUNTA(FILTER({B235,D235"&amp;",F235,H235,J235,L235,N235,P235},{B235,D235,F235,H235,J235,L235,N235,P235}&lt;&gt;""""))
    )&lt;5,
    1,
    CHOOSE(MIN(3,COUNTIF({B235,D235,F235,H235,J235,L235,N235,P235},5)),2,3,5)
  )
)
"),"")</f>
        <v/>
      </c>
      <c r="T235" s="4" t="str">
        <f>IFERROR(__xludf.DUMMYFUNCTION("IF(
  COUNT({B235,D235,F235,H235,J235,L235})&lt;2,
  """",
  SPARKLINE( TOCOL({B235,D235,F235,H235,J235,L235}, 1) )
)
"),"")</f>
        <v/>
      </c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7"/>
      <c r="T236" s="4" t="str">
        <f>IFERROR(__xludf.DUMMYFUNCTION("IF(
  COUNT({B236,D236,F236,H236,J236,L236})&lt;2,
  """",
  SPARKLINE( TOCOL({B236,D236,F236,H236,J236,L236}, 1) )
)
"),"")</f>
        <v/>
      </c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7"/>
      <c r="T237" s="4" t="str">
        <f>IFERROR(__xludf.DUMMYFUNCTION("IF(
  COUNT({B237,D237,F237,H237,J237,L237})&lt;2,
  """",
  SPARKLINE( TOCOL({B237,D237,F237,H237,J237,L237}, 1) )
)
"),"")</f>
        <v/>
      </c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7"/>
      <c r="T238" s="4" t="str">
        <f>IFERROR(__xludf.DUMMYFUNCTION("IF(
  COUNT({B238,D238,F238,H238,J238,L238})&lt;2,
  """",
  SPARKLINE( TOCOL({B238,D238,F238,H238,J238,L238}, 1) )
)
"),"")</f>
        <v/>
      </c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7"/>
      <c r="T239" s="4" t="str">
        <f>IFERROR(__xludf.DUMMYFUNCTION("IF(
  COUNT({B239,D239,F239,H239,J239,L239})&lt;2,
  """",
  SPARKLINE( TOCOL({B239,D239,F239,H239,J239,L239}, 1) )
)
"),"")</f>
        <v/>
      </c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7"/>
      <c r="T240" s="4" t="str">
        <f>IFERROR(__xludf.DUMMYFUNCTION("IF(
  COUNT({B240,D240,F240,H240,J240,L240})&lt;2,
  """",
  SPARKLINE( TOCOL({B240,D240,F240,H240,J240,L240}, 1) )
)
"),"")</f>
        <v/>
      </c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7"/>
      <c r="T241" s="4" t="str">
        <f>IFERROR(__xludf.DUMMYFUNCTION("IF(
  COUNT({B241,D241,F241,H241,J241,L241})&lt;2,
  """",
  SPARKLINE( TOCOL({B241,D241,F241,H241,J241,L241}, 1) )
)
"),"")</f>
        <v/>
      </c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7"/>
      <c r="T242" s="4" t="str">
        <f>IFERROR(__xludf.DUMMYFUNCTION("IF(
  COUNT({B242,D242,F242,H242,J242,L242})&lt;2,
  """",
  SPARKLINE( TOCOL({B242,D242,F242,H242,J242,L242}, 1) )
)
"),"")</f>
        <v/>
      </c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7"/>
      <c r="T243" s="4" t="str">
        <f>IFERROR(__xludf.DUMMYFUNCTION("IF(
  COUNT({B243,D243,F243,H243,J243,L243})&lt;2,
  """",
  SPARKLINE( TOCOL({B243,D243,F243,H243,J243,L243}, 1) )
)
"),"")</f>
        <v/>
      </c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7"/>
      <c r="T244" s="4" t="str">
        <f>IFERROR(__xludf.DUMMYFUNCTION("IF(
  COUNT({B244,D244,F244,H244,J244,L244})&lt;2,
  """",
  SPARKLINE( TOCOL({B244,D244,F244,H244,J244,L244}, 1) )
)
"),"")</f>
        <v/>
      </c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7"/>
      <c r="T245" s="4" t="str">
        <f>IFERROR(__xludf.DUMMYFUNCTION("IF(
  COUNT({B245,D245,F245,H245,J245,L245})&lt;2,
  """",
  SPARKLINE( TOCOL({B245,D245,F245,H245,J245,L245}, 1) )
)
"),"")</f>
        <v/>
      </c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7"/>
      <c r="T246" s="4" t="str">
        <f>IFERROR(__xludf.DUMMYFUNCTION("IF(
  COUNT({B246,D246,F246,H246,J246,L246})&lt;2,
  """",
  SPARKLINE( TOCOL({B246,D246,F246,H246,J246,L246}, 1) )
)
"),"")</f>
        <v/>
      </c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7"/>
      <c r="T247" s="4" t="str">
        <f>IFERROR(__xludf.DUMMYFUNCTION("IF(
  COUNT({B247,D247,F247,H247,J247,L247})&lt;2,
  """",
  SPARKLINE( TOCOL({B247,D247,F247,H247,J247,L247}, 1) )
)
"),"")</f>
        <v/>
      </c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7"/>
      <c r="T248" s="4" t="str">
        <f>IFERROR(__xludf.DUMMYFUNCTION("IF(
  COUNT({B248,D248,F248,H248,J248,L248})&lt;2,
  """",
  SPARKLINE( TOCOL({B248,D248,F248,H248,J248,L248}, 1) )
)
"),"")</f>
        <v/>
      </c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7"/>
      <c r="T249" s="4" t="str">
        <f>IFERROR(__xludf.DUMMYFUNCTION("IF(
  COUNT({B249,D249,F249,H249,J249,L249})&lt;2,
  """",
  SPARKLINE( TOCOL({B249,D249,F249,H249,J249,L249}, 1) )
)
"),"")</f>
        <v/>
      </c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7"/>
      <c r="T250" s="4" t="str">
        <f>IFERROR(__xludf.DUMMYFUNCTION("IF(
  COUNT({B250,D250,F250,H250,J250,L250})&lt;2,
  """",
  SPARKLINE( TOCOL({B250,D250,F250,H250,J250,L250}, 1) )
)
"),"")</f>
        <v/>
      </c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7"/>
      <c r="T251" s="4" t="str">
        <f>IFERROR(__xludf.DUMMYFUNCTION("IF(
  COUNT({B251,D251,F251,H251,J251,L251})&lt;2,
  """",
  SPARKLINE( TOCOL({B251,D251,F251,H251,J251,L251}, 1) )
)
"),"")</f>
        <v/>
      </c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7"/>
      <c r="T252" s="4" t="str">
        <f>IFERROR(__xludf.DUMMYFUNCTION("IF(
  COUNT({B252,D252,F252,H252,J252,L252})&lt;2,
  """",
  SPARKLINE( TOCOL({B252,D252,F252,H252,J252,L252}, 1) )
)
"),"")</f>
        <v/>
      </c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7"/>
      <c r="T253" s="4" t="str">
        <f>IFERROR(__xludf.DUMMYFUNCTION("IF(
  COUNT({B253,D253,F253,H253,J253,L253})&lt;2,
  """",
  SPARKLINE( TOCOL({B253,D253,F253,H253,J253,L253}, 1) )
)
"),"")</f>
        <v/>
      </c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7"/>
      <c r="T254" s="4" t="str">
        <f>IFERROR(__xludf.DUMMYFUNCTION("IF(
  COUNT({B254,D254,F254,H254,J254,L254})&lt;2,
  """",
  SPARKLINE( TOCOL({B254,D254,F254,H254,J254,L254}, 1) )
)
"),"")</f>
        <v/>
      </c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7"/>
      <c r="T255" s="4" t="str">
        <f>IFERROR(__xludf.DUMMYFUNCTION("IF(
  COUNT({B255,D255,F255,H255,J255,L255})&lt;2,
  """",
  SPARKLINE( TOCOL({B255,D255,F255,H255,J255,L255}, 1) )
)
"),"")</f>
        <v/>
      </c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7"/>
      <c r="T256" s="4" t="str">
        <f>IFERROR(__xludf.DUMMYFUNCTION("IF(
  COUNT({B256,D256,F256,H256,J256,L256})&lt;2,
  """",
  SPARKLINE( TOCOL({B256,D256,F256,H256,J256,L256}, 1) )
)
"),"")</f>
        <v/>
      </c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7"/>
      <c r="T257" s="4" t="str">
        <f>IFERROR(__xludf.DUMMYFUNCTION("IF(
  COUNT({B257,D257,F257,H257,J257,L257})&lt;2,
  """",
  SPARKLINE( TOCOL({B257,D257,F257,H257,J257,L257}, 1) )
)
"),"")</f>
        <v/>
      </c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7"/>
      <c r="T258" s="4" t="str">
        <f>IFERROR(__xludf.DUMMYFUNCTION("IF(
  COUNT({B258,D258,F258,H258,J258,L258})&lt;2,
  """",
  SPARKLINE( TOCOL({B258,D258,F258,H258,J258,L258}, 1) )
)
"),"")</f>
        <v/>
      </c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7"/>
      <c r="T259" s="4" t="str">
        <f>IFERROR(__xludf.DUMMYFUNCTION("IF(
  COUNT({B259,D259,F259,H259,J259,L259})&lt;2,
  """",
  SPARKLINE( TOCOL({B259,D259,F259,H259,J259,L259}, 1) )
)
"),"")</f>
        <v/>
      </c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7"/>
      <c r="T260" s="4" t="str">
        <f>IFERROR(__xludf.DUMMYFUNCTION("IF(
  COUNT({B260,D260,F260,H260,J260,L260})&lt;2,
  """",
  SPARKLINE( TOCOL({B260,D260,F260,H260,J260,L260}, 1) )
)
"),"")</f>
        <v/>
      </c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7"/>
      <c r="T261" s="4" t="str">
        <f>IFERROR(__xludf.DUMMYFUNCTION("IF(
  COUNT({B261,D261,F261,H261,J261,L261})&lt;2,
  """",
  SPARKLINE( TOCOL({B261,D261,F261,H261,J261,L261}, 1) )
)
"),"")</f>
        <v/>
      </c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7"/>
      <c r="T262" s="4" t="str">
        <f>IFERROR(__xludf.DUMMYFUNCTION("IF(
  COUNT({B262,D262,F262,H262,J262,L262})&lt;2,
  """",
  SPARKLINE( TOCOL({B262,D262,F262,H262,J262,L262}, 1) )
)
"),"")</f>
        <v/>
      </c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7"/>
      <c r="T263" s="4" t="str">
        <f>IFERROR(__xludf.DUMMYFUNCTION("IF(
  COUNT({B263,D263,F263,H263,J263,L263})&lt;2,
  """",
  SPARKLINE( TOCOL({B263,D263,F263,H263,J263,L263}, 1) )
)
"),"")</f>
        <v/>
      </c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7"/>
      <c r="T264" s="4" t="str">
        <f>IFERROR(__xludf.DUMMYFUNCTION("IF(
  COUNT({B264,D264,F264,H264,J264,L264})&lt;2,
  """",
  SPARKLINE( TOCOL({B264,D264,F264,H264,J264,L264}, 1) )
)
"),"")</f>
        <v/>
      </c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7"/>
      <c r="T265" s="4" t="str">
        <f>IFERROR(__xludf.DUMMYFUNCTION("IF(
  COUNT({B265,D265,F265,H265,J265,L265})&lt;2,
  """",
  SPARKLINE( TOCOL({B265,D265,F265,H265,J265,L265}, 1) )
)
"),"")</f>
        <v/>
      </c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7"/>
      <c r="T266" s="4" t="str">
        <f>IFERROR(__xludf.DUMMYFUNCTION("IF(
  COUNT({B266,D266,F266,H266,J266,L266})&lt;2,
  """",
  SPARKLINE( TOCOL({B266,D266,F266,H266,J266,L266}, 1) )
)
"),"")</f>
        <v/>
      </c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7"/>
      <c r="T267" s="4" t="str">
        <f>IFERROR(__xludf.DUMMYFUNCTION("IF(
  COUNT({B267,D267,F267,H267,J267,L267})&lt;2,
  """",
  SPARKLINE( TOCOL({B267,D267,F267,H267,J267,L267}, 1) )
)
"),"")</f>
        <v/>
      </c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7"/>
      <c r="T268" s="4" t="str">
        <f>IFERROR(__xludf.DUMMYFUNCTION("IF(
  COUNT({B268,D268,F268,H268,J268,L268})&lt;2,
  """",
  SPARKLINE( TOCOL({B268,D268,F268,H268,J268,L268}, 1) )
)
"),"")</f>
        <v/>
      </c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7"/>
      <c r="T269" s="4" t="str">
        <f>IFERROR(__xludf.DUMMYFUNCTION("IF(
  COUNT({B269,D269,F269,H269,J269,L269})&lt;2,
  """",
  SPARKLINE( TOCOL({B269,D269,F269,H269,J269,L269}, 1) )
)
"),"")</f>
        <v/>
      </c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7"/>
      <c r="T270" s="4" t="str">
        <f>IFERROR(__xludf.DUMMYFUNCTION("IF(
  COUNT({B270,D270,F270,H270,J270,L270})&lt;2,
  """",
  SPARKLINE( TOCOL({B270,D270,F270,H270,J270,L270}, 1) )
)
"),"")</f>
        <v/>
      </c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7"/>
      <c r="T271" s="4" t="str">
        <f>IFERROR(__xludf.DUMMYFUNCTION("IF(
  COUNT({B271,D271,F271,H271,J271,L271})&lt;2,
  """",
  SPARKLINE( TOCOL({B271,D271,F271,H271,J271,L271}, 1) )
)
"),"")</f>
        <v/>
      </c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7"/>
      <c r="T272" s="4" t="str">
        <f>IFERROR(__xludf.DUMMYFUNCTION("IF(
  COUNT({B272,D272,F272,H272,J272,L272})&lt;2,
  """",
  SPARKLINE( TOCOL({B272,D272,F272,H272,J272,L272}, 1) )
)
"),"")</f>
        <v/>
      </c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7"/>
      <c r="T273" s="4" t="str">
        <f>IFERROR(__xludf.DUMMYFUNCTION("IF(
  COUNT({B273,D273,F273,H273,J273,L273})&lt;2,
  """",
  SPARKLINE( TOCOL({B273,D273,F273,H273,J273,L273}, 1) )
)
"),"")</f>
        <v/>
      </c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7"/>
      <c r="T274" s="4" t="str">
        <f>IFERROR(__xludf.DUMMYFUNCTION("IF(
  COUNT({B274,D274,F274,H274,J274,L274})&lt;2,
  """",
  SPARKLINE( TOCOL({B274,D274,F274,H274,J274,L274}, 1) )
)
"),"")</f>
        <v/>
      </c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7"/>
      <c r="T275" s="4" t="str">
        <f>IFERROR(__xludf.DUMMYFUNCTION("IF(
  COUNT({B275,D275,F275,H275,J275,L275})&lt;2,
  """",
  SPARKLINE( TOCOL({B275,D275,F275,H275,J275,L275}, 1) )
)
"),"")</f>
        <v/>
      </c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7"/>
      <c r="T276" s="4" t="str">
        <f>IFERROR(__xludf.DUMMYFUNCTION("IF(
  COUNT({B276,D276,F276,H276,J276,L276})&lt;2,
  """",
  SPARKLINE( TOCOL({B276,D276,F276,H276,J276,L276}, 1) )
)
"),"")</f>
        <v/>
      </c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7"/>
      <c r="T277" s="4" t="str">
        <f>IFERROR(__xludf.DUMMYFUNCTION("IF(
  COUNT({B277,D277,F277,H277,J277,L277})&lt;2,
  """",
  SPARKLINE( TOCOL({B277,D277,F277,H277,J277,L277}, 1) )
)
"),"")</f>
        <v/>
      </c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7"/>
      <c r="T278" s="4" t="str">
        <f>IFERROR(__xludf.DUMMYFUNCTION("IF(
  COUNT({B278,D278,F278,H278,J278,L278})&lt;2,
  """",
  SPARKLINE( TOCOL({B278,D278,F278,H278,J278,L278}, 1) )
)
"),"")</f>
        <v/>
      </c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7"/>
      <c r="T279" s="4" t="str">
        <f>IFERROR(__xludf.DUMMYFUNCTION("IF(
  COUNT({B279,D279,F279,H279,J279,L279})&lt;2,
  """",
  SPARKLINE( TOCOL({B279,D279,F279,H279,J279,L279}, 1) )
)
"),"")</f>
        <v/>
      </c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7"/>
      <c r="T280" s="4" t="str">
        <f>IFERROR(__xludf.DUMMYFUNCTION("IF(
  COUNT({B280,D280,F280,H280,J280,L280})&lt;2,
  """",
  SPARKLINE( TOCOL({B280,D280,F280,H280,J280,L280}, 1) )
)
"),"")</f>
        <v/>
      </c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7"/>
      <c r="T281" s="4" t="str">
        <f>IFERROR(__xludf.DUMMYFUNCTION("IF(
  COUNT({B281,D281,F281,H281,J281,L281})&lt;2,
  """",
  SPARKLINE( TOCOL({B281,D281,F281,H281,J281,L281}, 1) )
)
"),"")</f>
        <v/>
      </c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7"/>
      <c r="T282" s="4" t="str">
        <f>IFERROR(__xludf.DUMMYFUNCTION("IF(
  COUNT({B282,D282,F282,H282,J282,L282})&lt;2,
  """",
  SPARKLINE( TOCOL({B282,D282,F282,H282,J282,L282}, 1) )
)
"),"")</f>
        <v/>
      </c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7"/>
      <c r="T283" s="4" t="str">
        <f>IFERROR(__xludf.DUMMYFUNCTION("IF(
  COUNT({B283,D283,F283,H283,J283,L283})&lt;2,
  """",
  SPARKLINE( TOCOL({B283,D283,F283,H283,J283,L283}, 1) )
)
"),"")</f>
        <v/>
      </c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7"/>
      <c r="T284" s="4" t="str">
        <f>IFERROR(__xludf.DUMMYFUNCTION("IF(
  COUNT({B284,D284,F284,H284,J284,L284})&lt;2,
  """",
  SPARKLINE( TOCOL({B284,D284,F284,H284,J284,L284}, 1) )
)
"),"")</f>
        <v/>
      </c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7"/>
      <c r="T285" s="4" t="str">
        <f>IFERROR(__xludf.DUMMYFUNCTION("IF(
  COUNT({B285,D285,F285,H285,J285,L285})&lt;2,
  """",
  SPARKLINE( TOCOL({B285,D285,F285,H285,J285,L285}, 1) )
)
"),"")</f>
        <v/>
      </c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7"/>
      <c r="T286" s="4" t="str">
        <f>IFERROR(__xludf.DUMMYFUNCTION("IF(
  COUNT({B286,D286,F286,H286,J286,L286})&lt;2,
  """",
  SPARKLINE( TOCOL({B286,D286,F286,H286,J286,L286}, 1) )
)
"),"")</f>
        <v/>
      </c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7"/>
      <c r="T287" s="4" t="str">
        <f>IFERROR(__xludf.DUMMYFUNCTION("IF(
  COUNT({B287,D287,F287,H287,J287,L287})&lt;2,
  """",
  SPARKLINE( TOCOL({B287,D287,F287,H287,J287,L287}, 1) )
)
"),"")</f>
        <v/>
      </c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7"/>
      <c r="T288" s="4" t="str">
        <f>IFERROR(__xludf.DUMMYFUNCTION("IF(
  COUNT({B288,D288,F288,H288,J288,L288})&lt;2,
  """",
  SPARKLINE( TOCOL({B288,D288,F288,H288,J288,L288}, 1) )
)
"),"")</f>
        <v/>
      </c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7"/>
      <c r="T289" s="4" t="str">
        <f>IFERROR(__xludf.DUMMYFUNCTION("IF(
  COUNT({B289,D289,F289,H289,J289,L289})&lt;2,
  """",
  SPARKLINE( TOCOL({B289,D289,F289,H289,J289,L289}, 1) )
)
"),"")</f>
        <v/>
      </c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7"/>
      <c r="T290" s="4" t="str">
        <f>IFERROR(__xludf.DUMMYFUNCTION("IF(
  COUNT({B290,D290,F290,H290,J290,L290})&lt;2,
  """",
  SPARKLINE( TOCOL({B290,D290,F290,H290,J290,L290}, 1) )
)
"),"")</f>
        <v/>
      </c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7"/>
      <c r="T291" s="4" t="str">
        <f>IFERROR(__xludf.DUMMYFUNCTION("IF(
  COUNT({B291,D291,F291,H291,J291,L291})&lt;2,
  """",
  SPARKLINE( TOCOL({B291,D291,F291,H291,J291,L291}, 1) )
)
"),"")</f>
        <v/>
      </c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7"/>
      <c r="T292" s="4" t="str">
        <f>IFERROR(__xludf.DUMMYFUNCTION("IF(
  COUNT({B292,D292,F292,H292,J292,L292})&lt;2,
  """",
  SPARKLINE( TOCOL({B292,D292,F292,H292,J292,L292}, 1) )
)
"),"")</f>
        <v/>
      </c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7"/>
      <c r="T293" s="4" t="str">
        <f>IFERROR(__xludf.DUMMYFUNCTION("IF(
  COUNT({B293,D293,F293,H293,J293,L293})&lt;2,
  """",
  SPARKLINE( TOCOL({B293,D293,F293,H293,J293,L293}, 1) )
)
"),"")</f>
        <v/>
      </c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7"/>
      <c r="T294" s="4" t="str">
        <f>IFERROR(__xludf.DUMMYFUNCTION("IF(
  COUNT({B294,D294,F294,H294,J294,L294})&lt;2,
  """",
  SPARKLINE( TOCOL({B294,D294,F294,H294,J294,L294}, 1) )
)
"),"")</f>
        <v/>
      </c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7"/>
      <c r="T295" s="4" t="str">
        <f>IFERROR(__xludf.DUMMYFUNCTION("IF(
  COUNT({B295,D295,F295,H295,J295,L295})&lt;2,
  """",
  SPARKLINE( TOCOL({B295,D295,F295,H295,J295,L295}, 1) )
)
"),"")</f>
        <v/>
      </c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7"/>
      <c r="T296" s="4" t="str">
        <f>IFERROR(__xludf.DUMMYFUNCTION("IF(
  COUNT({B296,D296,F296,H296,J296,L296})&lt;2,
  """",
  SPARKLINE( TOCOL({B296,D296,F296,H296,J296,L296}, 1) )
)
"),"")</f>
        <v/>
      </c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7"/>
      <c r="T297" s="4" t="str">
        <f>IFERROR(__xludf.DUMMYFUNCTION("IF(
  COUNT({B297,D297,F297,H297,J297,L297})&lt;2,
  """",
  SPARKLINE( TOCOL({B297,D297,F297,H297,J297,L297}, 1) )
)
"),"")</f>
        <v/>
      </c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7"/>
      <c r="T298" s="4" t="str">
        <f>IFERROR(__xludf.DUMMYFUNCTION("IF(
  COUNT({B298,D298,F298,H298,J298,L298})&lt;2,
  """",
  SPARKLINE( TOCOL({B298,D298,F298,H298,J298,L298}, 1) )
)
"),"")</f>
        <v/>
      </c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7"/>
      <c r="T299" s="4" t="str">
        <f>IFERROR(__xludf.DUMMYFUNCTION("IF(
  COUNT({B299,D299,F299,H299,J299,L299})&lt;2,
  """",
  SPARKLINE( TOCOL({B299,D299,F299,H299,J299,L299}, 1) )
)
"),"")</f>
        <v/>
      </c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7"/>
      <c r="T300" s="4" t="str">
        <f>IFERROR(__xludf.DUMMYFUNCTION("IF(
  COUNT({B300,D300,F300,H300,J300,L300})&lt;2,
  """",
  SPARKLINE( TOCOL({B300,D300,F300,H300,J300,L300}, 1) )
)
"),"")</f>
        <v/>
      </c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7"/>
      <c r="T301" s="4" t="str">
        <f>IFERROR(__xludf.DUMMYFUNCTION("IF(
  COUNT({B301,D301,F301,H301,J301,L301})&lt;2,
  """",
  SPARKLINE( TOCOL({B301,D301,F301,H301,J301,L301}, 1) )
)
"),"")</f>
        <v/>
      </c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7"/>
      <c r="T302" s="4" t="str">
        <f>IFERROR(__xludf.DUMMYFUNCTION("IF(
  COUNT({B302,D302,F302,H302,J302,L302})&lt;2,
  """",
  SPARKLINE( TOCOL({B302,D302,F302,H302,J302,L302}, 1) )
)
"),"")</f>
        <v/>
      </c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7"/>
      <c r="T303" s="4" t="str">
        <f>IFERROR(__xludf.DUMMYFUNCTION("IF(
  COUNT({B303,D303,F303,H303,J303,L303})&lt;2,
  """",
  SPARKLINE( TOCOL({B303,D303,F303,H303,J303,L303}, 1) )
)
"),"")</f>
        <v/>
      </c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7"/>
      <c r="T304" s="4" t="str">
        <f>IFERROR(__xludf.DUMMYFUNCTION("IF(
  COUNT({B304,D304,F304,H304,J304,L304})&lt;2,
  """",
  SPARKLINE( TOCOL({B304,D304,F304,H304,J304,L304}, 1) )
)
"),"")</f>
        <v/>
      </c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7"/>
      <c r="T305" s="4" t="str">
        <f>IFERROR(__xludf.DUMMYFUNCTION("IF(
  COUNT({B305,D305,F305,H305,J305,L305})&lt;2,
  """",
  SPARKLINE( TOCOL({B305,D305,F305,H305,J305,L305}, 1) )
)
"),"")</f>
        <v/>
      </c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7"/>
      <c r="T306" s="4" t="str">
        <f>IFERROR(__xludf.DUMMYFUNCTION("IF(
  COUNT({B306,D306,F306,H306,J306,L306})&lt;2,
  """",
  SPARKLINE( TOCOL({B306,D306,F306,H306,J306,L306}, 1) )
)
"),"")</f>
        <v/>
      </c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7"/>
      <c r="T307" s="4" t="str">
        <f>IFERROR(__xludf.DUMMYFUNCTION("IF(
  COUNT({B307,D307,F307,H307,J307,L307})&lt;2,
  """",
  SPARKLINE( TOCOL({B307,D307,F307,H307,J307,L307}, 1) )
)
"),"")</f>
        <v/>
      </c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7"/>
      <c r="T308" s="4" t="str">
        <f>IFERROR(__xludf.DUMMYFUNCTION("IF(
  COUNT({B308,D308,F308,H308,J308,L308})&lt;2,
  """",
  SPARKLINE( TOCOL({B308,D308,F308,H308,J308,L308}, 1) )
)
"),"")</f>
        <v/>
      </c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7"/>
      <c r="T309" s="4" t="str">
        <f>IFERROR(__xludf.DUMMYFUNCTION("IF(
  COUNT({B309,D309,F309,H309,J309,L309})&lt;2,
  """",
  SPARKLINE( TOCOL({B309,D309,F309,H309,J309,L309}, 1) )
)
"),"")</f>
        <v/>
      </c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7"/>
      <c r="T310" s="4" t="str">
        <f>IFERROR(__xludf.DUMMYFUNCTION("IF(
  COUNT({B310,D310,F310,H310,J310,L310})&lt;2,
  """",
  SPARKLINE( TOCOL({B310,D310,F310,H310,J310,L310}, 1) )
)
"),"")</f>
        <v/>
      </c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7"/>
      <c r="T311" s="4" t="str">
        <f>IFERROR(__xludf.DUMMYFUNCTION("IF(
  COUNT({B311,D311,F311,H311,J311,L311})&lt;2,
  """",
  SPARKLINE( TOCOL({B311,D311,F311,H311,J311,L311}, 1) )
)
"),"")</f>
        <v/>
      </c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7"/>
      <c r="T312" s="4" t="str">
        <f>IFERROR(__xludf.DUMMYFUNCTION("IF(
  COUNT({B312,D312,F312,H312,J312,L312})&lt;2,
  """",
  SPARKLINE( TOCOL({B312,D312,F312,H312,J312,L312}, 1) )
)
"),"")</f>
        <v/>
      </c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7"/>
      <c r="T313" s="4" t="str">
        <f>IFERROR(__xludf.DUMMYFUNCTION("IF(
  COUNT({B313,D313,F313,H313,J313,L313})&lt;2,
  """",
  SPARKLINE( TOCOL({B313,D313,F313,H313,J313,L313}, 1) )
)
"),"")</f>
        <v/>
      </c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7"/>
      <c r="T314" s="4" t="str">
        <f>IFERROR(__xludf.DUMMYFUNCTION("IF(
  COUNT({B314,D314,F314,H314,J314,L314})&lt;2,
  """",
  SPARKLINE( TOCOL({B314,D314,F314,H314,J314,L314}, 1) )
)
"),"")</f>
        <v/>
      </c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7"/>
      <c r="T315" s="4" t="str">
        <f>IFERROR(__xludf.DUMMYFUNCTION("IF(
  COUNT({B315,D315,F315,H315,J315,L315})&lt;2,
  """",
  SPARKLINE( TOCOL({B315,D315,F315,H315,J315,L315}, 1) )
)
"),"")</f>
        <v/>
      </c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7"/>
      <c r="T316" s="4" t="str">
        <f>IFERROR(__xludf.DUMMYFUNCTION("IF(
  COUNT({B316,D316,F316,H316,J316,L316})&lt;2,
  """",
  SPARKLINE( TOCOL({B316,D316,F316,H316,J316,L316}, 1) )
)
"),"")</f>
        <v/>
      </c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7"/>
      <c r="T317" s="4" t="str">
        <f>IFERROR(__xludf.DUMMYFUNCTION("IF(
  COUNT({B317,D317,F317,H317,J317,L317})&lt;2,
  """",
  SPARKLINE( TOCOL({B317,D317,F317,H317,J317,L317}, 1) )
)
"),"")</f>
        <v/>
      </c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7"/>
      <c r="T318" s="4" t="str">
        <f>IFERROR(__xludf.DUMMYFUNCTION("IF(
  COUNT({B318,D318,F318,H318,J318,L318})&lt;2,
  """",
  SPARKLINE( TOCOL({B318,D318,F318,H318,J318,L318}, 1) )
)
"),"")</f>
        <v/>
      </c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7"/>
      <c r="T319" s="4" t="str">
        <f>IFERROR(__xludf.DUMMYFUNCTION("IF(
  COUNT({B319,D319,F319,H319,J319,L319})&lt;2,
  """",
  SPARKLINE( TOCOL({B319,D319,F319,H319,J319,L319}, 1) )
)
"),"")</f>
        <v/>
      </c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7"/>
      <c r="T320" s="4" t="str">
        <f>IFERROR(__xludf.DUMMYFUNCTION("IF(
  COUNT({B320,D320,F320,H320,J320,L320})&lt;2,
  """",
  SPARKLINE( TOCOL({B320,D320,F320,H320,J320,L320}, 1) )
)
"),"")</f>
        <v/>
      </c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7"/>
      <c r="T321" s="4" t="str">
        <f>IFERROR(__xludf.DUMMYFUNCTION("IF(
  COUNT({B321,D321,F321,H321,J321,L321})&lt;2,
  """",
  SPARKLINE( TOCOL({B321,D321,F321,H321,J321,L321}, 1) )
)
"),"")</f>
        <v/>
      </c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7"/>
      <c r="T322" s="4" t="str">
        <f>IFERROR(__xludf.DUMMYFUNCTION("IF(
  COUNT({B322,D322,F322,H322,J322,L322})&lt;2,
  """",
  SPARKLINE( TOCOL({B322,D322,F322,H322,J322,L322}, 1) )
)
"),"")</f>
        <v/>
      </c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7"/>
      <c r="T323" s="4" t="str">
        <f>IFERROR(__xludf.DUMMYFUNCTION("IF(
  COUNT({B323,D323,F323,H323,J323,L323})&lt;2,
  """",
  SPARKLINE( TOCOL({B323,D323,F323,H323,J323,L323}, 1) )
)
"),"")</f>
        <v/>
      </c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7"/>
      <c r="T324" s="4" t="str">
        <f>IFERROR(__xludf.DUMMYFUNCTION("IF(
  COUNT({B324,D324,F324,H324,J324,L324})&lt;2,
  """",
  SPARKLINE( TOCOL({B324,D324,F324,H324,J324,L324}, 1) )
)
"),"")</f>
        <v/>
      </c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7"/>
      <c r="T325" s="4" t="str">
        <f>IFERROR(__xludf.DUMMYFUNCTION("IF(
  COUNT({B325,D325,F325,H325,J325,L325})&lt;2,
  """",
  SPARKLINE( TOCOL({B325,D325,F325,H325,J325,L325}, 1) )
)
"),"")</f>
        <v/>
      </c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7"/>
      <c r="T326" s="4" t="str">
        <f>IFERROR(__xludf.DUMMYFUNCTION("IF(
  COUNT({B326,D326,F326,H326,J326,L326})&lt;2,
  """",
  SPARKLINE( TOCOL({B326,D326,F326,H326,J326,L326}, 1) )
)
"),"")</f>
        <v/>
      </c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7"/>
      <c r="T327" s="4" t="str">
        <f>IFERROR(__xludf.DUMMYFUNCTION("IF(
  COUNT({B327,D327,F327,H327,J327,L327})&lt;2,
  """",
  SPARKLINE( TOCOL({B327,D327,F327,H327,J327,L327}, 1) )
)
"),"")</f>
        <v/>
      </c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7"/>
      <c r="T328" s="4" t="str">
        <f>IFERROR(__xludf.DUMMYFUNCTION("IF(
  COUNT({B328,D328,F328,H328,J328,L328})&lt;2,
  """",
  SPARKLINE( TOCOL({B328,D328,F328,H328,J328,L328}, 1) )
)
"),"")</f>
        <v/>
      </c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7"/>
      <c r="T329" s="4" t="str">
        <f>IFERROR(__xludf.DUMMYFUNCTION("IF(
  COUNT({B329,D329,F329,H329,J329,L329})&lt;2,
  """",
  SPARKLINE( TOCOL({B329,D329,F329,H329,J329,L329}, 1) )
)
"),"")</f>
        <v/>
      </c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7"/>
      <c r="T330" s="4" t="str">
        <f>IFERROR(__xludf.DUMMYFUNCTION("IF(
  COUNT({B330,D330,F330,H330,J330,L330})&lt;2,
  """",
  SPARKLINE( TOCOL({B330,D330,F330,H330,J330,L330}, 1) )
)
"),"")</f>
        <v/>
      </c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7"/>
      <c r="T331" s="4" t="str">
        <f>IFERROR(__xludf.DUMMYFUNCTION("IF(
  COUNT({B331,D331,F331,H331,J331,L331})&lt;2,
  """",
  SPARKLINE( TOCOL({B331,D331,F331,H331,J331,L331}, 1) )
)
"),"")</f>
        <v/>
      </c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7"/>
      <c r="T332" s="4" t="str">
        <f>IFERROR(__xludf.DUMMYFUNCTION("IF(
  COUNT({B332,D332,F332,H332,J332,L332})&lt;2,
  """",
  SPARKLINE( TOCOL({B332,D332,F332,H332,J332,L332}, 1) )
)
"),"")</f>
        <v/>
      </c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7"/>
      <c r="T333" s="4" t="str">
        <f>IFERROR(__xludf.DUMMYFUNCTION("IF(
  COUNT({B333,D333,F333,H333,J333,L333})&lt;2,
  """",
  SPARKLINE( TOCOL({B333,D333,F333,H333,J333,L333}, 1) )
)
"),"")</f>
        <v/>
      </c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7"/>
      <c r="T334" s="4" t="str">
        <f>IFERROR(__xludf.DUMMYFUNCTION("IF(
  COUNT({B334,D334,F334,H334,J334,L334})&lt;2,
  """",
  SPARKLINE( TOCOL({B334,D334,F334,H334,J334,L334}, 1) )
)
"),"")</f>
        <v/>
      </c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7"/>
      <c r="T335" s="4" t="str">
        <f>IFERROR(__xludf.DUMMYFUNCTION("IF(
  COUNT({B335,D335,F335,H335,J335,L335})&lt;2,
  """",
  SPARKLINE( TOCOL({B335,D335,F335,H335,J335,L335}, 1) )
)
"),"")</f>
        <v/>
      </c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7"/>
      <c r="T336" s="4" t="str">
        <f>IFERROR(__xludf.DUMMYFUNCTION("IF(
  COUNT({B336,D336,F336,H336,J336,L336})&lt;2,
  """",
  SPARKLINE( TOCOL({B336,D336,F336,H336,J336,L336}, 1) )
)
"),"")</f>
        <v/>
      </c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7"/>
      <c r="T337" s="4" t="str">
        <f>IFERROR(__xludf.DUMMYFUNCTION("IF(
  COUNT({B337,D337,F337,H337,J337,L337})&lt;2,
  """",
  SPARKLINE( TOCOL({B337,D337,F337,H337,J337,L337}, 1) )
)
"),"")</f>
        <v/>
      </c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7"/>
      <c r="T338" s="4" t="str">
        <f>IFERROR(__xludf.DUMMYFUNCTION("IF(
  COUNT({B338,D338,F338,H338,J338,L338})&lt;2,
  """",
  SPARKLINE( TOCOL({B338,D338,F338,H338,J338,L338}, 1) )
)
"),"")</f>
        <v/>
      </c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7"/>
      <c r="T339" s="4" t="str">
        <f>IFERROR(__xludf.DUMMYFUNCTION("IF(
  COUNT({B339,D339,F339,H339,J339,L339})&lt;2,
  """",
  SPARKLINE( TOCOL({B339,D339,F339,H339,J339,L339}, 1) )
)
"),"")</f>
        <v/>
      </c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7"/>
      <c r="T340" s="4" t="str">
        <f>IFERROR(__xludf.DUMMYFUNCTION("IF(
  COUNT({B340,D340,F340,H340,J340,L340})&lt;2,
  """",
  SPARKLINE( TOCOL({B340,D340,F340,H340,J340,L340}, 1) )
)
"),"")</f>
        <v/>
      </c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7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7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7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7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7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7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7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7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7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7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7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7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7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7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7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7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7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7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7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7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7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7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7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7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7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7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7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7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7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7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7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7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7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7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7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7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7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7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7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7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7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7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7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7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7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7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7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7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7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7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7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7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7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7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7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7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7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7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7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7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7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7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7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7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7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7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7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7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7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7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7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7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7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7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7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7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7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7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7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7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7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7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7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7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7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7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7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7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7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7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7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7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7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7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7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7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7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7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7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7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7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7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7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7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7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7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7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7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7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7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7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7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7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7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7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7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7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7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7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7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7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7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7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7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7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7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7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7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7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7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7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7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7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7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7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7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7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7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7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7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7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7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7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7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7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7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7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7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7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7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7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7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7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7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7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7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7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7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7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7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7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7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7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7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7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7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7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7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7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7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7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7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7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7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7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7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7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7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7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7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7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7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7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7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7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7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7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7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7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7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7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7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7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7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7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7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7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7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7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7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7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7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7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7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7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7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7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7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7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7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7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7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7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7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7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7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7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7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7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7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7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7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7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7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7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7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7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7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7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7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7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7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7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7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7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7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7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7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7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7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7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7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7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7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7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7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7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7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7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7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7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7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7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7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7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7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7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7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7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7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7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7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7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7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7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7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7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7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7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7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7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7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7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7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7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7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7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7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7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7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7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7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7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7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7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7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7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7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7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7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7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7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7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7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7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7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7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7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7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7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7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7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7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7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7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7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7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7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7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7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7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7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7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7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7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7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7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7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7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7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7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7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7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7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7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7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7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7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7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7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7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7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7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7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7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7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7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7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7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7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7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7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7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7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7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7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7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7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7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7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7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7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7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7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7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7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7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7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7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7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7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7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7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7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7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7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7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7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7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7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7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7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7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7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7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7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7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7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7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7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7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7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7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7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7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7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7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7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7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7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7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7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7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7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7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7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7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7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7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7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7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7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7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7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7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7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7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7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7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7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7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7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7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7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7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7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7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7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7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7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7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7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7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7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7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7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7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7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7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7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7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7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7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7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7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7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7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7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7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7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7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7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7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7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7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7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7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7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7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7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7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7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7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7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7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7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7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7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7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7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7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7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7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7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7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7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7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7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7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7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7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7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7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7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7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7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7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7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7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7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7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7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7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7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7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7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7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7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7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7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7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7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7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7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7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7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7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7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7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7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7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7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7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7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7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7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7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7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7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7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7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7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7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7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7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7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7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7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7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7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7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7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7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7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7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7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7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7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7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7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7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7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7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7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7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7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7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7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7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7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7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7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7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7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7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7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7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7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7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7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7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7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7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7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7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7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7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7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7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7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7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7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7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7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7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7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7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7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7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7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7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7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7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7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7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7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7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7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7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7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7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7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7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7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7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7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7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7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7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7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7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7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7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7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7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7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7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7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7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7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7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7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7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7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7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7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7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7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7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7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7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7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7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7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7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7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7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conditionalFormatting sqref="B2:L21 N2:N21 P2:P21">
    <cfRule type="cellIs" dxfId="0" priority="1" operator="between">
      <formula>1</formula>
      <formula>2</formula>
    </cfRule>
  </conditionalFormatting>
  <conditionalFormatting sqref="B2:L21 N2:N21 P2:P21">
    <cfRule type="cellIs" dxfId="1" priority="2" operator="between">
      <formula>3</formula>
      <formula>4</formula>
    </cfRule>
  </conditionalFormatting>
  <conditionalFormatting sqref="B2:L21 N2:N21 P2:P21">
    <cfRule type="cellIs" dxfId="2" priority="3" operator="equal">
      <formula>5</formula>
    </cfRule>
  </conditionalFormatting>
  <dataValidations>
    <dataValidation type="decimal" allowBlank="1" showInputMessage="1" showErrorMessage="1" prompt="Recall Level (1-5) - Enter 1–5 (1=Blank, 5=Locked In)" sqref="B2:B21 D2:D21 F2:F21 H2:H21 J2:J21 L2:L21 N2:N21 P2:P21">
      <formula1>1.0</formula1>
      <formula2>5.0</formula2>
    </dataValidation>
  </dataValidations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0.71"/>
    <col customWidth="1" min="2" max="26" width="8.71"/>
  </cols>
  <sheetData>
    <row r="1">
      <c r="A1" s="11" t="s">
        <v>23</v>
      </c>
    </row>
    <row r="21" ht="15.75" customHeight="1"/>
    <row r="22" ht="15.75" customHeight="1">
      <c r="A22" s="12" t="s">
        <v>24</v>
      </c>
    </row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